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 activeTab="2"/>
  </bookViews>
  <sheets>
    <sheet name="方案一" sheetId="11" state="hidden" r:id="rId1"/>
    <sheet name="方案二" sheetId="13" state="hidden" r:id="rId2"/>
    <sheet name="采购需求及控制价" sheetId="14" r:id="rId3"/>
  </sheets>
  <definedNames>
    <definedName name="_xlnm.Print_Titles" localSheetId="2">采购需求及控制价!$1:$1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<sst xmlns="http://schemas.openxmlformats.org/spreadsheetml/2006/main" count="685" uniqueCount="203">
  <si>
    <r>
      <rPr>
        <b/>
        <sz val="24"/>
        <rFont val="微软雅黑"/>
        <charset val="134"/>
      </rPr>
      <t>询价单</t>
    </r>
    <r>
      <rPr>
        <b/>
        <sz val="24"/>
        <color rgb="FFFF0000"/>
        <rFont val="微软雅黑"/>
        <charset val="134"/>
      </rPr>
      <t>方案一</t>
    </r>
    <r>
      <rPr>
        <b/>
        <sz val="16"/>
        <rFont val="微软雅黑"/>
        <charset val="134"/>
      </rPr>
      <t>（LCD拼接屏+统一存储+服务器+桥架附挂光缆）</t>
    </r>
  </si>
  <si>
    <t>经向社会询价，整理清单明细如下:</t>
  </si>
  <si>
    <t>序号</t>
  </si>
  <si>
    <t>设备（服务）</t>
  </si>
  <si>
    <t>生产厂家</t>
  </si>
  <si>
    <t>型号</t>
  </si>
  <si>
    <t>参数</t>
  </si>
  <si>
    <t>单位</t>
  </si>
  <si>
    <t>单价（元）</t>
  </si>
  <si>
    <t>数量</t>
  </si>
  <si>
    <t>小计（元）</t>
  </si>
  <si>
    <t>一、硬件设备（6号楼部分）</t>
  </si>
  <si>
    <t>网络存储设备</t>
  </si>
  <si>
    <t>海康威视</t>
  </si>
  <si>
    <t>DS-A70648R/RW</t>
  </si>
  <si>
    <t>8U机架式48盘位网络存储设备，搭载64位多核处理器，1+1冗余电源、冗余风扇，实现7×24小时稳定运行。
【硬件规格】
处理器：1颗64位多核处理器
系统内存：8GB（可扩展至64GB）
系统盘：1×240GB SSD
存储接口：48个SATA接口，支持硬盘热插拔
网络接口：2个千兆数据网口，1个千兆管理口
其他接口：1×COM，2×USB2.0，2×USB3.0，1×VGA
整机电源：1200W，1+1冗余电源
【产品性能】
视频性能：最大支持接入550路（最大接入带宽1100Mbps）
图片性能：最大支持50张/S（单张图片500KB）
回放性能：最大支持55路2Mbps
事件录像：最大支持200路2Mbps
【产品功能】
支持视频流直写、图片直写
支持ONVIF、GB/T 28181、RTSP等标准协议
支持VRAID、RAID0、1、5、6、10等多种RAID模式
支持RAID降级可读写(VRAID)，支持全局热备(RAID0、1、5、6、10)，多重保护数据安全
支持RAID即建即用，支持存储空间扩展
支持局部重构，原盘或其克隆盘拔出设备后再插回，未被覆盖数据可快速恢复
支持定时录像、事件录像、手动录像等多种录像方式
支持视频检索功能，按照监控点编号、录像类型、时间组合等条件查询
支持视频回放功能：正序回放、定位回放、倍速回放等功能
支持按需取流功能，未处于录像计划时间内的通道不占用网络带宽</t>
  </si>
  <si>
    <t>台</t>
  </si>
  <si>
    <r>
      <rPr>
        <sz val="8"/>
        <rFont val="微软雅黑"/>
        <charset val="134"/>
      </rPr>
      <t xml:space="preserve">8TB容量监控硬盘
</t>
    </r>
    <r>
      <rPr>
        <b/>
        <sz val="8"/>
        <color rgb="FFFF0000"/>
        <rFont val="微软雅黑"/>
        <charset val="134"/>
      </rPr>
      <t>（旧硬盘可利旧）</t>
    </r>
  </si>
  <si>
    <t>HK728TAH</t>
  </si>
  <si>
    <r>
      <rPr>
        <sz val="8"/>
        <rFont val="微软雅黑"/>
        <charset val="134"/>
      </rPr>
      <t xml:space="preserve">8TB容量，3.5英寸，SATA3.0接口，
</t>
    </r>
    <r>
      <rPr>
        <b/>
        <sz val="8"/>
        <color rgb="FFFF0000"/>
        <rFont val="微软雅黑"/>
        <charset val="134"/>
      </rPr>
      <t>7200RPM，空气盘</t>
    </r>
    <r>
      <rPr>
        <sz val="8"/>
        <rFont val="微软雅黑"/>
        <charset val="134"/>
      </rPr>
      <t xml:space="preserve">， CMR传统磁记录
</t>
    </r>
    <r>
      <rPr>
        <b/>
        <sz val="8"/>
        <color rgb="FFFF0000"/>
        <rFont val="微软雅黑"/>
        <charset val="134"/>
      </rPr>
      <t>支持对IoT硬盘进行加密和解密</t>
    </r>
    <r>
      <rPr>
        <sz val="8"/>
        <rFont val="微软雅黑"/>
        <charset val="134"/>
      </rPr>
      <t>，加密后的硬盘无法进行读写
传输速率267MB/s，256MB高速缓存，流畅存储视频有效防止丢帧
MTBF可达2,000,000小时
支持5年有限质保服务
适用海拔高度范围–304.8 m to 3048 m
接口类型：SATA3.0
尺寸：3.5寸
转速：7200
平均读写功率（W）：8W
缓存：256MB
标称容量：8TB
刻录技术：CMR
接口传输速率（最大值）：6Gb/s
MTBF：2000000 h</t>
    </r>
  </si>
  <si>
    <t>片</t>
  </si>
  <si>
    <t>LCD显示单元</t>
  </si>
  <si>
    <t>DS-D2A551LE</t>
  </si>
  <si>
    <t>55英寸#1.7mm拼缝#普亮液晶拼接屏
直下式LED背光源，亮度均匀。
物理分辨率高达1920 × 1080。
全高清显示，画面细腻，色彩丰富。
高清晰度、高亮度、高色域。
视角可达178°，趋近于水平。
显示面积大、体积小、重量轻。
超窄边设计。
运行稳定，可24小时持续工作。
支持壁挂、落地、吊装等多种安装方式。
多种拼接方式，能适应各种使用场所。
采用金属外壳，防辐射、防磁场、防强电场干扰。
实时检测设备温度，过温自保护，防止面板灼烧。
显示尺寸：55 inch
背光源类型：D-LED
物理拼缝：1.7 mm
物理拼缝公差：±1.5mm
物理分辨率：1920 × 1080@60 Hz（向下兼容）
亮度：500 ± 10% cd/m²
可视角：178°(H)/178°(V)
对比度：1200：1 
音视频输入接口：HDMI × 1, DVI × 1, USB × 1
音视频输出接口：无
控制接口：RS232 IN × 1，RS232 OUT × 1  
功耗：≤ 245 W
待机功耗：≤ 0.5 W 
产品尺寸：1212.7 (W) mm × 683.5 (H) mm × 72.41 (D) mm</t>
  </si>
  <si>
    <t>大屏支架(LCD定制)</t>
  </si>
  <si>
    <t>55英寸-新型模块化支架</t>
  </si>
  <si>
    <t>55英寸-新型模块化支架
性价比高
快速安装
可标配物料
支持现场扩容
产品型号：55英寸-新型模块化支架 
产品配置：左右上封板；
前封板，后留空； 
材质：优质冷轧钢板(SPCC)，材料厚度从T1.0-T5不等
备注说明：无
颜色：黑色
重量：框架重量：16.5±0.5kg/个（含封板）
底座重量：25±0.5kg/个（含封板） 
厚度：320mm
表面处理：静电喷塑，涂层厚度&gt;60微米
底座高度：800mm
LOGO：HIKVISION
弧度：0° 
适用规模：不宜超过4行，5行及以上需要走定制（需支撑拉杆，后墙为承重墙），成本有上升 
可定制范围：颜色，底座高度（≥200mm），后封板/后开门，前开门，拉杆长度，LOGO，储物隔板</t>
  </si>
  <si>
    <t>控制键盘</t>
  </si>
  <si>
    <t>DS-1100K</t>
  </si>
  <si>
    <t>网络键盘
支持以“区域”方式将电视墙划分区块，直观显示电视墙布局
支持开/关窗、移动窗口位置，窗口缩放，画面分割、子窗口放大/缩小等操作
支持组、宏等批量操作
支持在网络键盘触控屏上实时预览摄像头画面
支持按照摄像头点位 ID 一键切换上一个、下一个摄像头点位
支持通过摇杆对云台进行方向控制
支持控制解码器回放上墙
支持在网络键盘触控屏上回放硬盘录像机上的录像文件，支持抓图和剪辑
支持以SDK和ONVIF标准协议接入设备
支持接入iSecure、KPS平台软件
键盘操作模式下，支持32个用户（1个管理员，31个操作员），4000台设备
支持批量添加/修改/删除摄像头点位
支持导入/导出配置文件
显示屏：7英寸LCD
控制方式：网络方式;串口控制
电源：DC12V
功耗：≤15W
尺寸(宽*高*深)：435mm（长）*193mm（宽）*110（高）
重量：2KG
兼容系统：Linux系统 
最大解码分辨率：4路1080P 
工作温度：-10℃--＋55℃
工作湿度：10％--90％ 
网络接口：1个
WiFi：不支持
串行接口：RS485;RS422
语音对讲输入：3.5mm立体声，可支持语音对讲功能
语音对讲输出：3.5mm立体声，可支持语音对讲功能
摇杆类型：四维单按键摇杆
USB接口：USB2.0x1
视频接口：无
串行接口：RS485;RS232</t>
  </si>
  <si>
    <t>解码器</t>
  </si>
  <si>
    <t>DS-6A10UD/RW</t>
  </si>
  <si>
    <t>超高清解码器
视频输入
• 支持网络IPC、NVR等设备类型作为网络信号源输入
视频输出
•  支持HDMI 1.4视频信号输出，支持4K分辨率（3840 × 2160@30 Hz）超高清输出；支持对接LED显示系统，视频输出最大的LED带载能力为单口260 W
•  支持两种音频输出方式：HDMI内嵌音频和外置音频输出
视频编解码
•  采用H.264/H.265编码标准，默认采用H.265，支持子码流及主码流编码
•  支持网络设备解码，支持H.264、H.265、Smart264、Smart265、MJPEG等主流码流格式，支持PS、TS、ES、RTP等主流封装格式，支持子码流及主码流切换
•  最大支持3200w分辨率解码，具有160个解码通道，支持80路200W，或160路720P视频同时解码上墙
•  支持加密码流、多轨码流、智能码流解码；支持码流修改和切换；支持解码异常提示
电视墙功能
•  支持单面电视墙拼接、开窗、窗口跨屏漫游、场景轮巡和窗口轮巡功能，单屏支持4个1080P或2个4K图层，单窗口支持1/4/6/8/9/16/25/36窗口分屏功能，整机最大支持64个场景，整机支持256个平台预案轮巡组
•  支持RTP\RTSP协议进行网络源预览，可通过smartwall客户端进行桌面投屏上墙
•  支持电视墙界面对网络信号源云台八个方向、自动扫描、光圈、调焦、聚焦、调用预置点等操作
•  支持电视墙窗口开始/停止预览、开始/停止解码、开始/停止轮巡、打开/关闭声音、置顶、置底等操作
视频解码格式：H.264，H.265，Smart264，Smart265，MJPEG
解码分辨率：最高3200W像素
视频解码通道：160
视频解码能力：H.264/H.265：支持5路3200 W，或5路2400 W，或10路1200 W，或20路800 W，或25路600W，或40路400 W，或80路1080P，或160路720P及以下分辨率实时解码（每4个输出口一组，共享解码能力） MJPEG：12路1080P及以下分辨率实时解码  
单口画面分割数：1,2,4,6,8,9,12,16,25,36
场景数量：64 
视频输出分辨率：3840 × 2160@30 Hz、2560 × 1440@30 Hz、1920 × 1200@60 Hz、1920 × 1080@60 Hz、1920 × 1080@50 Hz、1680 × 1050@60 Hz、1600 × 1200@60 Hz、1280 × 1024@60 Hz、1280 × 720@60 Hz、1280 × 720@50 Hz、1024 × 768@60 Hz
视频输出接口类型：10路HDMI 1.4，支持4K 
视频输入分辨率：3840×2160@30Hz、1920×1200@60Hz、1920×1080@60Hz、1920×1080@50Hz、1280×720@60Hz、1280×720@50Hz、1600×1200@60Hz、1280×960@60Hz、1680×1050@60Hz、1440×900@60Hz、1366×768@60Hz、1280×1024@60Hz、1024×768@60Hz
【自定义分辨率】
1.60Hz，宽度800~1920，高度600~1200
2.30Hz，宽度800~3840，高度600~2160
3.宽度4对齐，高度2对齐
视频输入接口：2路HDMI 1.4，最大支持4K（仅奇数口） 
音频输入接口：2路HDMI内嵌 
音频输出接口：10路HDMI内嵌或DB15转BNC独立音频输出 
音频解码格式：G711-A, G711-U, G722.1, G726-16/U/A, MPEG, AAC-LC, PCM 
产品尺寸（宽x高x深）：440 mm × 88 mm × 321 mm
机箱接口：RJ45 10M/100 M/1000 Mbps 自适应以太网接口*2； 光口 100base-FX/1000base-X*2， 支持光电自适应；报警输入*8；报警输出*8；232接口 *1；485接口*1；USB 2.0接口*2
净重：≤ 6.40 Kg
功耗：＜110 W</t>
  </si>
  <si>
    <t>服务器</t>
  </si>
  <si>
    <t>DS-VM22R-CL</t>
  </si>
  <si>
    <t>2U 3000双路标准机架式服务器
CPU：配置2颗 C86架构HYGON 3350处理器，单处理器物理核心数≥8核，主频≥3.0 GHz，末级缓存容量≥16 MB，线程数≥16线程，热设计功耗≥90 W，支持内存的最高速率≥3200 MHz，通道数≥2，位宽≥64；
内存：配置64G DDR4，8根内存插槽，最大可支持扩展至1TB；
硬盘：2块600G 10K SAS硬盘（Raid1），前置最大可选支持12块3.5寸(兼容2.5寸)热插拔SATA/SAS硬盘，后置最大可选支持2块2.5寸热插拔SATA/SAS硬盘，内置最大可选支持2块2.5寸非热插拔SATA SSD硬盘，板载最大可选支持1个SATA M.2硬盘 
阵列卡：配置SAS_HBA卡（支持RAID 0/1/10）
PCIE扩展：最大支持4个标准PCIE插槽；
网口：标配板载2个千兆电口和2个PCIE千兆电口，可选配置2个万兆网口，支持选配10GbE SFP+等多种网络接口
其他接口：标配1个IPMI RJ-45管理接口，位于机箱后部；7个USB 3.0接口 4个位于机箱后部，2个位于机箱前部，1个位于机箱内部；2个VGA接口 1个位于机箱前部，1个位于机箱后部；
电源：配置550W（1+1）高效铂金CRPS冗余电源
机箱规格：87.5mm(高)x 446.6mm(宽)x700mm(深) 不含箱耳
设备重量：最大23千克（含导轨）</t>
  </si>
  <si>
    <t>视频接入授权</t>
  </si>
  <si>
    <t>iSecure Center-FMXA</t>
  </si>
  <si>
    <t>视频监控应用提供视频管理服务，支持编码设备通过海康设备网络SDK协议、海康Ehome协议、海康ISUP5.0协议、GB28181协议、ONVIF协议、大华设备网络SDK协议、萤石协议接入平台，实现视频预览、录像回放、视频上墙、视频事件监控服务能力，并且在网络带宽不足、有流量限制的网络环境下可以通过以图片替代视频的模式提供监控服务。
一、视频预览
1、支持视频实时预览能力，实现预览窗口布局切换、预览画面自适应及全屏切换；
2、支持云台控制、实时抓图、紧急录像、即时回放、主子码流切换、声音开启\关闭、辅屏预览（1个辅屏）、对讲、广播、报警输出控制的能力；
3、支持智能规则展示的能力（如：针对热成像设备温度信息实时展示）；
4、支持资源视图管理能力，以视图形式管理监控点、视频预览轮巡等自定义资源组，其中视图类型包含公有视图和私有视图；
5、支持全景视频监控预览能力，支持球型鹰眼、全景摄像机的全景模式；
二、录像回放
1、支持录像计划管理能力，支持实时录像计划、录像回传计划；
2、支持录像回放能力，支持多画面同步回放和异步回放切换、超高倍速回放、分段回放、录像下载、录像剪辑、录像标签、录像锁定、录像抓图；
三、图片监控
1、支持视频预览与图片实时监控模式切换能力，实现图片监控模式；
2、支持图片查询回放能力，实现按监控点、时间段展示抓拍图片；
3、支持图片自动播放能力，支持图片自动播放速度可设置；
4、支持图片下载能力；
四、视频上墙
1、支持电视墙场景管理能力，实现场景窗口配置、场景切换计划配置以及轮巡计划的管理；
2、支持上墙控制能力，实现场景一键上墙、场景切换、电视墙切换、监控点上下墙、轮巡控制操作；
五、视频事件
1、支持视频事件布撤防能力，可按计划模版进行布防，事件类型包括移动侦测、视频丢失、视频遮挡、报警输入、报警输出；</t>
  </si>
  <si>
    <t>路</t>
  </si>
  <si>
    <t>设备网络管理</t>
  </si>
  <si>
    <t>iSecure Center-NMS</t>
  </si>
  <si>
    <t>设备网络管理应用，对接入平台的视频设备，门禁设备，梯控设备，可视对讲设备进行在线巡检，及时发现故障设备和掉线设备，使运维工作更加高效，便利。
一、视频网络管理
1、支持监控摄像机、编码设备、存储设备、解码设备等物联设备在线状态、工作状态、硬盘状态、指标采集。
2、支持监控点通道的在线状态、录制状态、录像完整性、录像保存天数指标检测。
3、支持告警信息统计展现。并支持对监控点、编码设备、解码设备、视频综合矩阵、NVR/CVR、云储存、门禁设备、门禁点、读卡器、梯控设备/梯控读卡器/可视对讲的告警阈值进行配置。
4、提供视频运维报表统计能力，包含区域综合排名统计、录像完整性统计、录像存储达标统计、在线状态统计、离线时长统计报表。
5、支持巡检计划配置，可以按照类型和资源以及自定义的巡检周期进行巡检计划配置。
6、支持海康SDK、大华SDK、ehome、isup5.0、GB28181、部标808、Open Network Video Interface、萤石、ISAPI协议。
二、门禁运维管理
1、提供门禁设备在线状态监测能力；
2、提供门禁设备运维报表统计能力；
三、可视对讲运维管理
1、提供门口机、室内机、管理机、围墙机设备在线状态监测能力；
2、提供可视对讲设备运维报表统计能力；
四、梯控运维管理
1、提供梯控主机、读卡器在线状态监测能力；
2、提供梯控设备运维报表统计能力；
五、停车场出入口运维管理
1、提供岗亭缴费终端、出入口控制设备、出入口显示设备、读卡设备在线状态监测能力；
2、提供停车场出入口设备运维报表统计能力；
六、寻车诱导运维管理
1、提供诱导管理器、车位相机、显示屏在线状态监测能力；
2、提供寻车诱导设备运维报表统计能力</t>
  </si>
  <si>
    <t>37U机柜</t>
  </si>
  <si>
    <t>佳唯</t>
  </si>
  <si>
    <t>600*800*1800</t>
  </si>
  <si>
    <t>37U，网孔门，落地 空机柜
承重：静态1000KG
前后门材质：前单开网孔门，后双开网孔门，冷轧板 T=1.5
门敞开百分比：前门78%，后门77.2%
侧门材质：冷轧板 T=1.0
门框左右立柱材质：冷轧板 T=2.0
左右支架：冷轧板 T=1.5
横梁：冷轧板 T=1.5
层板：1个，宽470*深650*高48  mm，承重60KG
L型隔条/支架：1对，长650*宽38*高38  mm，承重30KG
PDU：1个，8口PDU，输入10A，带2M线
滚轮：支持，4个
脚撑：支持，4个
风扇：不含
辅件：50套安装螺丝，前/后侧门钥匙各两把
净重：约128KG
尺寸（宽*深*高）：600*800*1800 mm
（关键词：空机柜）</t>
  </si>
  <si>
    <t>工作站</t>
  </si>
  <si>
    <t>联想</t>
  </si>
  <si>
    <t>aiyingPlus</t>
  </si>
  <si>
    <t>I5-12600HX/16G/512G/WIFI/Win11+23.8寸/HDMI+VGA/3年保</t>
  </si>
  <si>
    <t>铠装12芯光纤</t>
  </si>
  <si>
    <t>山泽</t>
  </si>
  <si>
    <t>GYXTW-12</t>
  </si>
  <si>
    <t>12芯光缆室外 12芯单模光缆 铠装光缆 光纤线 架空管道GYXTW中心束管式</t>
  </si>
  <si>
    <t>米</t>
  </si>
  <si>
    <t>光纤熔接盒</t>
  </si>
  <si>
    <t>中科光电</t>
  </si>
  <si>
    <t>ZK-GXH-16LC</t>
  </si>
  <si>
    <t>16口单模满配32芯LC</t>
  </si>
  <si>
    <t>尾纤</t>
  </si>
  <si>
    <t>山泽/诺可信</t>
  </si>
  <si>
    <t>LC-LC单模双芯</t>
  </si>
  <si>
    <t>3米  单模9/125</t>
  </si>
  <si>
    <t>条</t>
  </si>
  <si>
    <t>超五类网线Cat.5e</t>
  </si>
  <si>
    <t>北极通/海康威视</t>
  </si>
  <si>
    <t>HSYV 5E</t>
  </si>
  <si>
    <t>0.51mm；1000Mbps；过福禄克检测，国标有证书;支持最高1000Mbps（1Gbps）的传输速率。</t>
  </si>
  <si>
    <t>六类网线Cat.6</t>
  </si>
  <si>
    <t>HSYV-6</t>
  </si>
  <si>
    <r>
      <rPr>
        <sz val="9"/>
        <color theme="1"/>
        <rFont val="微软雅黑"/>
        <charset val="134"/>
      </rPr>
      <t>0.57mm；过福禄克检测，国标有证书；最大传输速率10Gbps</t>
    </r>
    <r>
      <rPr>
        <sz val="9"/>
        <color theme="1"/>
        <rFont val="Times New Roman"/>
        <charset val="134"/>
      </rPr>
      <t>‌</t>
    </r>
    <r>
      <rPr>
        <sz val="9"/>
        <color theme="1"/>
        <rFont val="微软雅黑"/>
        <charset val="134"/>
      </rPr>
      <t>（约55米）。在较长距离（100米）内，可以支持千兆网络（1Gbps）的速度而不损失速度。</t>
    </r>
    <r>
      <rPr>
        <sz val="9"/>
        <color theme="1"/>
        <rFont val="Times New Roman"/>
        <charset val="134"/>
      </rPr>
      <t>‌</t>
    </r>
  </si>
  <si>
    <t>YJV软芯电缆</t>
  </si>
  <si>
    <t>南佳/民兴</t>
  </si>
  <si>
    <t>YJV3×6</t>
  </si>
  <si>
    <t>国标过检测</t>
  </si>
  <si>
    <t>绝缘阻燃走线管</t>
  </si>
  <si>
    <t>讯浦</t>
  </si>
  <si>
    <t>DN20</t>
  </si>
  <si>
    <t>外径20mm厚度1.4mm</t>
  </si>
  <si>
    <t>零配件</t>
  </si>
  <si>
    <t>定制</t>
  </si>
  <si>
    <t>耦合器(红色 圆口)；扎带；胶布；黄腊管；</t>
  </si>
  <si>
    <t>批</t>
  </si>
  <si>
    <t>光纤HDMI2.0</t>
  </si>
  <si>
    <t>胜为</t>
  </si>
  <si>
    <t>AHH5020G</t>
  </si>
  <si>
    <r>
      <rPr>
        <b/>
        <sz val="9"/>
        <color rgb="FFFF0000"/>
        <rFont val="微软雅黑"/>
        <charset val="134"/>
      </rPr>
      <t>4K</t>
    </r>
    <r>
      <rPr>
        <sz val="9"/>
        <color theme="1"/>
        <rFont val="微软雅黑"/>
        <charset val="134"/>
      </rPr>
      <t>60Hz</t>
    </r>
    <r>
      <rPr>
        <b/>
        <sz val="9"/>
        <color rgb="FFFF0000"/>
        <rFont val="微软雅黑"/>
        <charset val="134"/>
      </rPr>
      <t xml:space="preserve">  </t>
    </r>
    <r>
      <rPr>
        <sz val="9"/>
        <color theme="1"/>
        <rFont val="微软雅黑"/>
        <charset val="134"/>
      </rPr>
      <t xml:space="preserve">工程装修穿管线 电脑电视投影仪分离式穿墙预埋 </t>
    </r>
    <r>
      <rPr>
        <b/>
        <sz val="9"/>
        <color rgb="FFFF0000"/>
        <rFont val="微软雅黑"/>
        <charset val="134"/>
      </rPr>
      <t>20米</t>
    </r>
  </si>
  <si>
    <t>监控室外防水箱</t>
  </si>
  <si>
    <t>安保力科</t>
  </si>
  <si>
    <t>900款</t>
  </si>
  <si>
    <t>【高470*宽350*厚150】，带锁，侧开门，16口通用</t>
  </si>
  <si>
    <t>光纤收发器</t>
  </si>
  <si>
    <t>SZ-GQ03AB</t>
  </si>
  <si>
    <r>
      <rPr>
        <sz val="9"/>
        <color theme="1"/>
        <rFont val="微软雅黑"/>
        <charset val="134"/>
      </rPr>
      <t>山泽（SAMZHE）光纤收发器千兆一对 单模单纤光电转换器 网络监控SC接口 自适应光收发器</t>
    </r>
    <r>
      <rPr>
        <b/>
        <sz val="9"/>
        <color rgb="FFFF0000"/>
        <rFont val="微软雅黑"/>
        <charset val="134"/>
      </rPr>
      <t>3KM</t>
    </r>
    <r>
      <rPr>
        <sz val="9"/>
        <color theme="1"/>
        <rFont val="微软雅黑"/>
        <charset val="134"/>
      </rPr>
      <t xml:space="preserve"> SZ-GQ03AB</t>
    </r>
  </si>
  <si>
    <t>对</t>
  </si>
  <si>
    <t>核心交换机</t>
  </si>
  <si>
    <t>迈普</t>
  </si>
  <si>
    <t>IS580-50TXFP</t>
  </si>
  <si>
    <r>
      <rPr>
        <sz val="9"/>
        <color theme="1"/>
        <rFont val="微软雅黑"/>
        <charset val="134"/>
      </rPr>
      <t>1.万兆交换机，24个10/100/1000Base-T电接口、18个SFP+光口(支持千兆、万兆模式)，8个25G SFP28光口(支持10G，25G)，两个模块化电源插槽。
2．设备风扇、电源等全部支持热插拔。
3．</t>
    </r>
    <r>
      <rPr>
        <b/>
        <sz val="9"/>
        <color rgb="FFFF0000"/>
        <rFont val="微软雅黑"/>
        <charset val="134"/>
      </rPr>
      <t>交换容量2.56Tbps/25.6Tbps，包转发率960Mpps/9600Mpps；</t>
    </r>
    <r>
      <rPr>
        <sz val="9"/>
        <color theme="1"/>
        <rFont val="微软雅黑"/>
        <charset val="134"/>
      </rPr>
      <t xml:space="preserve">
4．支持4K个802.1Q VLAN，Super vlan，支持基于端口、MAC、IP子网、协议的VLAN；支持端口的负载均衡、支持LACP，每个链路聚合组支持8个端口；
5．支持静态路由、RIP、OSPF、ISIS、BGP和RIPng、OSPFv3、BGP4+等动态路由协议；
6.支持BFD for VRRP/Static/RIP/OSPF/ISIS等。支持MPLS基本功能MPLS L3 VPN；
7.支持IGMP、IGMP Snooping；支持PIM-SM、PIM-DM等三层组播协议；
8.持手工隧道、支持ISATAP、支持6to4隧道，支持IPV4/IPV6双栈功能。
9.支持≥8台横向虚拟化功能，实现多个物理设备虚拟为一个逻辑设备进行管理的虚拟化功能。同时支持纵向虚拟化功能，接入交换机作为核心交换机的端口扩展板卡进行配置统一管理,多台设备虚拟成一台设备；
10.设备提供原厂三年硬件免费维修。
11、支持云平台管理和WEB本地管理；
12、推荐网络规模2000个终端；
13、监控网支持1125个200万像素监控头；
14、</t>
    </r>
    <r>
      <rPr>
        <b/>
        <sz val="9"/>
        <color rgb="FFFF0000"/>
        <rFont val="微软雅黑"/>
        <charset val="134"/>
      </rPr>
      <t>监控网支持750个400万像素监控头；</t>
    </r>
  </si>
  <si>
    <t>核心交换机电源</t>
  </si>
  <si>
    <t>AD120-1S005E</t>
  </si>
  <si>
    <t>ACDC电源模块_AD120-1S005E(RoHS)_120W,交流输入100-240V,2.0A,输出10A/12V,隔离不均流,(201*112*42)mm,支持热插拨</t>
  </si>
  <si>
    <t>强三层交换机</t>
  </si>
  <si>
    <t>IS330-28TXF-AC</t>
  </si>
  <si>
    <r>
      <rPr>
        <sz val="9"/>
        <color theme="1"/>
        <rFont val="微软雅黑"/>
        <charset val="134"/>
      </rPr>
      <t>1．整机提供24个千兆电口，4个万兆光口，固化双交流电源。不接受RPS电源方式。USB配置接口≥1，Reset键≥1，提供设备正面清晰图片。
2．</t>
    </r>
    <r>
      <rPr>
        <b/>
        <sz val="9"/>
        <color rgb="FFFF0000"/>
        <rFont val="微软雅黑"/>
        <charset val="134"/>
      </rPr>
      <t>交换容量598Gbps/5.98Tbps，包转发率216Mpps/2160Mpps；</t>
    </r>
    <r>
      <rPr>
        <sz val="9"/>
        <color theme="1"/>
        <rFont val="微软雅黑"/>
        <charset val="134"/>
      </rPr>
      <t xml:space="preserve">
3．支持4K个802.1Q VLAN，Super vlan，支持基于端口、MAC、IP子网、协议的VLAN；支持端口的负载均衡、支持LACP，每个链路聚合组支持8个端口
4．支持静态路由、RIP、OSPF、ISIS和RIPng、OSPFv3等动态路由协议；支持BFD for VRRP/Static/RIP/OSPF/ISIS等。支持IGMP、IGMP Snooping；支持PIM-SM、PIM-DM等三层组播协议。持手工隧道、支持ISATAP、支持6to4隧道，支持IPV4/IPV6双栈功能。
6.支持≥8台横向虚拟化功能，实现多个物理设备虚拟为一个逻辑设备进行管理的虚拟化功能。同时支持纵向虚拟化功能，接入交换机作为核心交换机的端口扩展板卡进行配置统一管理,最大支持≥128台设备虚拟成一台设备。
7、支持云平台管理和WEB本地管理；
8、推荐网络规模900个终端；
9、监控网支持450个200万像素监控头；
10、</t>
    </r>
    <r>
      <rPr>
        <b/>
        <sz val="9"/>
        <color rgb="FFFF0000"/>
        <rFont val="微软雅黑"/>
        <charset val="134"/>
      </rPr>
      <t>监控网支持300个400万像素监控头；</t>
    </r>
  </si>
  <si>
    <t>光模块</t>
  </si>
  <si>
    <t>SFP-S2-GE</t>
  </si>
  <si>
    <t>万兆单模光纤模块,传输速率10Gbps,波长1310nm,LC接口,双芯，最大传输距离10Km；</t>
  </si>
  <si>
    <t>只</t>
  </si>
  <si>
    <t>皮纤</t>
  </si>
  <si>
    <t>室内单模双芯</t>
  </si>
  <si>
    <t>电信级皮线光纤蝶形室内单模双芯光纤入户线 2芯2钢丝光</t>
  </si>
  <si>
    <t>光纤收发器机架</t>
  </si>
  <si>
    <t>锐捷</t>
  </si>
  <si>
    <t>RG-FCR14 V2</t>
  </si>
  <si>
    <t>19英寸光纤收发器2U机架；输入额定电压范围：100-240V
输入最大电压范围：90-264V；额定50/60Hz；额定电流：2A</t>
  </si>
  <si>
    <t>个</t>
  </si>
  <si>
    <t>二、设备、材料（门诊楼部分）</t>
  </si>
  <si>
    <t>DS-A70636R/RW</t>
  </si>
  <si>
    <t xml:space="preserve">1、Linux存储专用操作系统，配置≥1颗64位多核处理器，配置≥8GB内存，并可扩展到64GB，可接入≥36块硬盘。可支持≥3个风扇，风扇支持热插拔并可冗余温控调速
2、通过“一键配置”选项配置完成存储模式后，可直接运行业务
3、★支持切换标准RAID模式和VRAID模式，适用于不同业务场景
4、设备A和设备B同版本，将设备A中阵列整体转移到设备B中，将设备A的通道信息导入到设备B中，设备B可以正常识别并正常读写阵列
5、支持录像存储过程中加入特殊字段，防止录像被篡改或伪造，以保证录像的原始性及完整性。可对录像的某个时间点添加标签，并可进行查询、回放、下载
6、可通过IE浏览器对指定时间的数据文件进行压缩保存，并可解压恢复
7、可在操作界面查看数据重构状态，样机的磁盘或节点离线并重新插回后，可在界面显示离线磁盘或节点的数据重构过程，离线前数据不丢失
8、支持录像数据恢复功能，当硬盘的录像索引区域被破坏导致无法查询并回放录像文件时，样机可重新建立录像索引区，使录像文件可被正常查询并回放
9、可通过IE浏览器对存储数据进行备份
10、样机均应具有权限管理、运行日志功能设备应设置操作口令，宜有防篡改、防非法复制、数据（图像、音视频等）加密等措施，以保证原始数据的完整性。重要的图像（图像、视音频、结构化数据、索引数据等）应加保护，不被删除和覆盖
11、★支持红灯/蓝灯报警，可根据故障紧急程度分级报警，不同级别闪烁不同颜色保养灯，保养灯闪烁时长、频率可设
12、支持通过IE、火狐、Google、QQ、360、遨游、搜狗、百度、猎豹、欧朋、Edge浏览器对样机进行操作；
13、★对单个或多个设备或设备内的磁盘进行定位，并可设置时间，支持存储硬盘出现故障，对应硬盘槽位有报警灯光提示
14、★样机具有防偶发死机的措施（如硬件或软件SNMP、或定时自动起启动等），死机后的自愈恢复时间应≤3min
15、支持在WEB页面进行IP远程管理、管理Cluster集群功能、硬件故障检测、诊断等功能
16、可接入双音轨，可同时或分别播放左右音轨
17、★可对视音频、图片、结构化数据、对象等文件进行混合存储，并可通过http和https方式下载，支持划分多个对象池，支持对象池的独立循环覆盖
18、★设备支持对IoT硬盘进行加密和解密，加密后的硬盘无法进行读写
</t>
  </si>
  <si>
    <r>
      <rPr>
        <sz val="8"/>
        <rFont val="微软雅黑"/>
        <charset val="134"/>
      </rPr>
      <t xml:space="preserve">8TB容量，3.5英寸，SATA3.0接口，
</t>
    </r>
    <r>
      <rPr>
        <b/>
        <sz val="8"/>
        <color rgb="FFFF0000"/>
        <rFont val="微软雅黑"/>
        <charset val="134"/>
      </rPr>
      <t>7200RPM，空气盘</t>
    </r>
    <r>
      <rPr>
        <sz val="8"/>
        <rFont val="微软雅黑"/>
        <charset val="134"/>
      </rPr>
      <t xml:space="preserve">， CMR传统磁记录
</t>
    </r>
    <r>
      <rPr>
        <b/>
        <sz val="8"/>
        <color rgb="FFFF0000"/>
        <rFont val="微软雅黑"/>
        <charset val="134"/>
      </rPr>
      <t>支持对IoT硬盘进行加密和解密</t>
    </r>
    <r>
      <rPr>
        <sz val="8"/>
        <rFont val="微软雅黑"/>
        <charset val="134"/>
      </rPr>
      <t xml:space="preserve">，加密后的硬盘无法进行读写
传输速率267MB/s，256MB高速缓存，流畅存储视频有效防止丢帧
MTBF可达2,000,000小时
支持5年有限质保服务
适用海拔高度范围–304.8 m to 3048 m
接口类型：SATA3.0
尺寸：3.5寸
转速：7200
平均读写功率（W）：8W
缓存：256MB
标称容量：8TB
刻录技术：CMR
接口传输速率（最大值）：6Gb/s
MTBF：2000000 h </t>
    </r>
  </si>
  <si>
    <t>铠装24芯单模室外光缆</t>
  </si>
  <si>
    <t>京东/山泽</t>
  </si>
  <si>
    <t>GYTS-241000</t>
  </si>
  <si>
    <t>铠装24芯单模室外光缆 GYTS层绞式室外架空/管道网线光纤线</t>
  </si>
  <si>
    <t>京东/中科光电</t>
  </si>
  <si>
    <t>ZK-GXH-24LC- OM4</t>
  </si>
  <si>
    <t>LC接口 光纤终端盒 光纤熔接盒 光纤配线架 光缆接续盒 接线熔纤盒 满配尾纤法兰盘 24芯配线架ZK-GXH-24LC- OM4万兆多模50/125</t>
  </si>
  <si>
    <t>京东/山泽/诺可信</t>
  </si>
  <si>
    <t>喷塑防火桥架</t>
  </si>
  <si>
    <t>京东/安达通</t>
  </si>
  <si>
    <t>50*50*1mm</t>
  </si>
  <si>
    <t>Q235结构钢,，镀锌，防火喷塑、槽式、1MM厚度</t>
  </si>
  <si>
    <t>150*100*1.2mm</t>
  </si>
  <si>
    <t>Q235结构钢,，镀锌，防火喷塑、槽式、1.2MM厚度</t>
  </si>
  <si>
    <t>L形镀锌三角支架托臂</t>
  </si>
  <si>
    <t>每间隔1米使用1个，含拉爆螺钉，螺栓</t>
  </si>
  <si>
    <t>套</t>
  </si>
  <si>
    <t>桥架配件</t>
  </si>
  <si>
    <t>适配两组桥架</t>
  </si>
  <si>
    <t>初步估算约弯通6个、水平左弯5个、水平右弯6个</t>
  </si>
  <si>
    <t>热镀锌钢管</t>
  </si>
  <si>
    <t>淘宝</t>
  </si>
  <si>
    <t>DN100*3mm</t>
  </si>
  <si>
    <t>门诊楼约30米，总院约20米</t>
  </si>
  <si>
    <t>三、集成技术服务（6号楼部分）</t>
  </si>
  <si>
    <t>集成施工服务</t>
  </si>
  <si>
    <t>监控迁移</t>
  </si>
  <si>
    <t>1.设备搬运：10台录像机，网络机柜1个，显示器若干台，网络设备等。搬运至外科楼监控室。
2.旧监控设备拆解，并重新安装，调试。
3.原243个摄像头接入二级交换机，并入新平台，统一管理。
4.所有监控约779个。合并入平台统一监看。二级交换机按VLAN管理方式划分IP管理各个摄像头，防止网络风暴，预防图像信息卡顿。</t>
  </si>
  <si>
    <t>项</t>
  </si>
  <si>
    <t>光纤布线</t>
  </si>
  <si>
    <t>1.总院6号楼监控室搬离后，在原位置安装网络箱，布设网络节点。
2.布设12芯铠装光缆至外科楼监控室。约150米。由光缆管道至地下车库，通回监控室。
3.光纤熔接：两端12芯光纤及尾纤熔接。
4.一键报警光缆：各个楼宇间已经损坏的光缆重新铺设至控制室。约1000米。</t>
  </si>
  <si>
    <t>一键报警系统
迁移</t>
  </si>
  <si>
    <t>1.设备搬运：1台服务器，网络机柜1个，网络设备等。搬运至外科楼监控室。
2.一键报警系统设备拆解，并重新安装。
3.原正常使用的23个一键报警设备点亮。</t>
  </si>
  <si>
    <t>强电接驳</t>
  </si>
  <si>
    <t>1.监控室机柜强电接驳：25米3*6平方强电材料及接驳。2组机柜。地线接驳。
2.中继弱电柜强电接驳。</t>
  </si>
  <si>
    <t>设备租赁</t>
  </si>
  <si>
    <t>1.脚手架设备，其他高空作业设备：
2.综合安装调试、设备搬运、现场清洁。</t>
  </si>
  <si>
    <t>开挖坑道</t>
  </si>
  <si>
    <t>1.旧监控室到外科楼开挖铺埋光缆管道，位于6号楼南门至外科楼负一楼步梯口。
2.坑道长度约8米，宽度80CM，深度150CM，工程包括开挖坑道，完工后回填、铺水泥路面后铺沥青，红砖砌80X80CM宽150CM深沉沙井。沙井上路面40管道。</t>
  </si>
  <si>
    <t>四、集成技术服务（门诊楼部分）</t>
  </si>
  <si>
    <t>线路附挂施工</t>
  </si>
  <si>
    <t>1.沿围墙附挂铺设，绕至2号楼预留信息点。接入信息点光纤熔接盒。
2.根据实际情况开挖部分。孔坑砌砖，水泥封砌。</t>
  </si>
  <si>
    <t>1.设备搬运：录像机，网络机柜，显示器若干台，网络设备等。搬运至外科楼监控室。
2.旧监控设备拆解，并重新安装，调试。
3.原约200个摄像头接入强三层交换机，并入新平台，统一管理。
4.门诊楼所有监控合并入平台统一监看。强三层交换机按VLAN管理方式划分IP管理各个摄像头，防止网络风暴，预防图像信息卡顿。</t>
  </si>
  <si>
    <t>桥架搭建等施工</t>
  </si>
  <si>
    <t>1.沿围墙附挂铺设，约300米桥架搭建施工。
2.热镀锌钢管100mm填埋、套管、立杆。
3.跨路开挖，填埋，修复。材料：水泥，沥青，砂石。
4.环境清理。</t>
  </si>
  <si>
    <t>五、报价汇总</t>
  </si>
  <si>
    <t>A</t>
  </si>
  <si>
    <t>硬件设备小计</t>
  </si>
  <si>
    <r>
      <rPr>
        <sz val="11"/>
        <rFont val="微软雅黑"/>
        <charset val="134"/>
      </rPr>
      <t>（序号</t>
    </r>
    <r>
      <rPr>
        <b/>
        <sz val="11"/>
        <rFont val="微软雅黑"/>
        <charset val="134"/>
      </rPr>
      <t>1-39</t>
    </r>
    <r>
      <rPr>
        <sz val="11"/>
        <rFont val="微软雅黑"/>
        <charset val="134"/>
      </rPr>
      <t>项累加）</t>
    </r>
  </si>
  <si>
    <t>B</t>
  </si>
  <si>
    <t>技术服务小计</t>
  </si>
  <si>
    <r>
      <rPr>
        <sz val="11"/>
        <rFont val="微软雅黑"/>
        <charset val="134"/>
      </rPr>
      <t>（序号</t>
    </r>
    <r>
      <rPr>
        <b/>
        <sz val="11"/>
        <rFont val="微软雅黑"/>
        <charset val="134"/>
      </rPr>
      <t>40-48</t>
    </r>
    <r>
      <rPr>
        <sz val="11"/>
        <rFont val="微软雅黑"/>
        <charset val="134"/>
      </rPr>
      <t>项累加）</t>
    </r>
  </si>
  <si>
    <t>合计（元）</t>
  </si>
  <si>
    <r>
      <rPr>
        <sz val="12"/>
        <color theme="1"/>
        <rFont val="微软雅黑"/>
        <charset val="134"/>
      </rPr>
      <t>本方案实现目标：
1.总院6号楼监控室原监控整体调度至2号楼监控室新服务器，统一存储（除7号机90天，9号机180天独立管理）。实现原6号楼243个摄像头正常使用。
2.48个IoT硬盘实现280路监控录像4M码流存储30天以上。</t>
    </r>
    <r>
      <rPr>
        <sz val="12"/>
        <color rgb="FFFF0000"/>
        <rFont val="微软雅黑"/>
        <charset val="134"/>
      </rPr>
      <t>可利旧设备拆机硬盘，然后根据实际采购进行结算。</t>
    </r>
    <r>
      <rPr>
        <sz val="12"/>
        <color theme="1"/>
        <rFont val="微软雅黑"/>
        <charset val="134"/>
      </rPr>
      <t xml:space="preserve">
3.新建55英寸#</t>
    </r>
    <r>
      <rPr>
        <sz val="12"/>
        <color rgb="FFFF0000"/>
        <rFont val="微软雅黑"/>
        <charset val="134"/>
      </rPr>
      <t>1.7mm拼缝3*3LCD</t>
    </r>
    <r>
      <rPr>
        <sz val="12"/>
        <color theme="1"/>
        <rFont val="微软雅黑"/>
        <charset val="134"/>
      </rPr>
      <t>显示单元，一个值班人员即可通过服务器+解码器实现多组设备统筹管理，实现243+300+76+160=779个摄像头统一用一个平台可视化监控。
4.通过视频接入授权+设备网络管理授权，将2号楼新监控系统（宇视）与6号楼旧监控系统合并数字化管理。实现一并调度。
5.总院6号楼监控室原一键报警系统整体迁移至外科楼2号楼监控室。
6.总院6号楼监控室搬离后，在原位置</t>
    </r>
    <r>
      <rPr>
        <sz val="12"/>
        <color rgb="FFFF0000"/>
        <rFont val="微软雅黑"/>
        <charset val="134"/>
      </rPr>
      <t>（2号楼边）安装中继网络箱</t>
    </r>
    <r>
      <rPr>
        <sz val="12"/>
        <color theme="1"/>
        <rFont val="微软雅黑"/>
        <charset val="134"/>
      </rPr>
      <t>，预留网络节点，节点与2号楼外科楼之间铺设12芯光缆。剩余5-7芯后期其他网络相关项目接入，减少重复施工。
7.网络采用</t>
    </r>
    <r>
      <rPr>
        <sz val="12"/>
        <color rgb="FFFF0000"/>
        <rFont val="微软雅黑"/>
        <charset val="134"/>
      </rPr>
      <t>万兆核心交换机+强三层交换机搭配</t>
    </r>
    <r>
      <rPr>
        <sz val="12"/>
        <color theme="1"/>
        <rFont val="微软雅黑"/>
        <charset val="134"/>
      </rPr>
      <t>，核心交换机明确支持750个400万像素监控头；因实际摄像头数量远高于255个，监控网络必须进行</t>
    </r>
    <r>
      <rPr>
        <sz val="12"/>
        <color rgb="FFFF0000"/>
        <rFont val="微软雅黑"/>
        <charset val="134"/>
      </rPr>
      <t>三层管理，VLAN划分管理，</t>
    </r>
    <r>
      <rPr>
        <sz val="12"/>
        <color theme="1"/>
        <rFont val="微软雅黑"/>
        <charset val="134"/>
      </rPr>
      <t>避免数据传输逻辑混乱。
8.门诊楼至2号楼之间采用双桥架附挂方式铺设铠装通信光缆，绕围墙下沿，约300米</t>
    </r>
    <r>
      <rPr>
        <sz val="12"/>
        <color rgb="FFFF0000"/>
        <rFont val="微软雅黑"/>
        <charset val="134"/>
      </rPr>
      <t>（顺带考虑消防走线）</t>
    </r>
    <r>
      <rPr>
        <sz val="12"/>
        <color theme="1"/>
        <rFont val="微软雅黑"/>
        <charset val="134"/>
      </rPr>
      <t xml:space="preserve">
9.门诊楼约160个摄像头并入2号楼值班室。统一管理。
10.中标方出具顶管设计图。出具监控拓扑图。出具一键报警拓扑图。为科学的数字化管理，提供可靠依据。</t>
    </r>
  </si>
  <si>
    <r>
      <rPr>
        <b/>
        <sz val="24"/>
        <rFont val="微软雅黑"/>
        <charset val="134"/>
      </rPr>
      <t>询价单</t>
    </r>
    <r>
      <rPr>
        <b/>
        <sz val="24"/>
        <color rgb="FFFF0000"/>
        <rFont val="微软雅黑"/>
        <charset val="134"/>
      </rPr>
      <t>方案二</t>
    </r>
    <r>
      <rPr>
        <b/>
        <sz val="16"/>
        <rFont val="微软雅黑"/>
        <charset val="134"/>
      </rPr>
      <t>（统一存储+服务器+桥架附挂光缆+利旧原显示设备）</t>
    </r>
  </si>
  <si>
    <t>附挂支架</t>
  </si>
  <si>
    <t>铝合金</t>
  </si>
  <si>
    <t>铝合金，绑扎，沿围墙安装</t>
  </si>
  <si>
    <t>附挂施工</t>
  </si>
  <si>
    <t>1.沿围墙附挂铺设，约300米桥架搭建施工。
2.热镀锌钢管100mm填埋、套管、立杆。
3.跨路开挖，填埋，沥青修复。</t>
  </si>
  <si>
    <r>
      <rPr>
        <sz val="11"/>
        <rFont val="微软雅黑"/>
        <charset val="134"/>
      </rPr>
      <t>（序号</t>
    </r>
    <r>
      <rPr>
        <b/>
        <sz val="11"/>
        <rFont val="微软雅黑"/>
        <charset val="134"/>
      </rPr>
      <t>1-37</t>
    </r>
    <r>
      <rPr>
        <sz val="11"/>
        <rFont val="微软雅黑"/>
        <charset val="134"/>
      </rPr>
      <t>项累加）</t>
    </r>
  </si>
  <si>
    <r>
      <rPr>
        <sz val="11"/>
        <rFont val="微软雅黑"/>
        <charset val="134"/>
      </rPr>
      <t>（序号</t>
    </r>
    <r>
      <rPr>
        <b/>
        <sz val="11"/>
        <rFont val="微软雅黑"/>
        <charset val="134"/>
      </rPr>
      <t>38-46</t>
    </r>
    <r>
      <rPr>
        <sz val="11"/>
        <rFont val="微软雅黑"/>
        <charset val="134"/>
      </rPr>
      <t>项累加）</t>
    </r>
  </si>
  <si>
    <r>
      <rPr>
        <sz val="12"/>
        <color theme="1"/>
        <rFont val="微软雅黑"/>
        <charset val="134"/>
      </rPr>
      <t>本方案实现目标：
1.总院6号楼监控室原监控整体调度至2号楼监控室新服务器，统一存储（除7号机90天，9号机180天独立管理）。实现原6号楼243个摄像头正常使用。
2.48个IoT硬盘实现280路监控录像4M码流存储30天以上。</t>
    </r>
    <r>
      <rPr>
        <sz val="12"/>
        <color rgb="FFFF0000"/>
        <rFont val="微软雅黑"/>
        <charset val="134"/>
      </rPr>
      <t>可利旧设备拆机硬盘，然后根据实际采购进行结算。</t>
    </r>
    <r>
      <rPr>
        <sz val="12"/>
        <color theme="1"/>
        <rFont val="微软雅黑"/>
        <charset val="134"/>
      </rPr>
      <t xml:space="preserve">
3.通过视频接入授权+设备网络管理授权，将2号楼新监控系统（宇视）与6号楼旧监控系统合并数字化管理。实现一并调度。
4.总院6号楼监控室原一键报警系统整体迁移至外科楼2号楼监控室。
5.总院6号楼监控室搬离后，在原位置</t>
    </r>
    <r>
      <rPr>
        <sz val="12"/>
        <color rgb="FFFF0000"/>
        <rFont val="微软雅黑"/>
        <charset val="134"/>
      </rPr>
      <t>（2号楼边）安装中继网络箱</t>
    </r>
    <r>
      <rPr>
        <sz val="12"/>
        <color theme="1"/>
        <rFont val="微软雅黑"/>
        <charset val="134"/>
      </rPr>
      <t>，预留网络节点，节点与2号楼外科楼之间铺设12芯光缆。剩余5-7芯后期其他网络相关项目接入，减少重复施工。
6.网络采用</t>
    </r>
    <r>
      <rPr>
        <sz val="12"/>
        <color rgb="FFFF0000"/>
        <rFont val="微软雅黑"/>
        <charset val="134"/>
      </rPr>
      <t>万兆核心交换机+强三层交换机搭配</t>
    </r>
    <r>
      <rPr>
        <sz val="12"/>
        <color theme="1"/>
        <rFont val="微软雅黑"/>
        <charset val="134"/>
      </rPr>
      <t>，核心交换机明确支持750个400万像素监控头；因实际摄像头数量远高于255个，监控网络必须进行</t>
    </r>
    <r>
      <rPr>
        <sz val="12"/>
        <color rgb="FFFF0000"/>
        <rFont val="微软雅黑"/>
        <charset val="134"/>
      </rPr>
      <t>三层管理，VLAN划分管理，</t>
    </r>
    <r>
      <rPr>
        <sz val="12"/>
        <color theme="1"/>
        <rFont val="微软雅黑"/>
        <charset val="134"/>
      </rPr>
      <t>避免数据传输逻辑混乱。
7.门诊楼至2号楼之间采用附挂方式铺设铠装通信光缆，绕围墙下沿，约300米（顺带考虑消防走线）
8.门诊楼约160个摄像头并入2号楼值班室。统一管理。
9.中标方出具顶管设计图。出具监控拓扑图。出具一键报警拓扑图。为科学的数字化管理，提供可靠依据。</t>
    </r>
  </si>
  <si>
    <t>控制
单价
（元）</t>
  </si>
  <si>
    <t>控制
总价
（元）</t>
  </si>
  <si>
    <t>备注</t>
  </si>
  <si>
    <t>网络键盘
支持以“区域”方式将电视墙划分区块，直观显示电视墙布局；支持开/关窗、移动窗口位置，窗口缩放，画面分割、子窗口放大/缩小等操作；支持组、宏等批量操作；支持在网络键盘触控屏上实时预览摄像头画面；支持按照摄像头点位 ID 一键切换上一个、下一个摄像头点位；支持通过摇杆对云台进行方向控制；支持控制解码器回放上墙；支持在网络键盘触控屏上回放硬盘录像机上的录像文件，支持抓图和剪辑；支持以SDK和ONVIF标准协议接入设备；支持接入iSecure、KPS平台软件；键盘操作模式下，支持32个用户（1个管理员，31个操作员），4000台设备；支持批量添加/修改/删除摄像头点位；支持导入/导出配置文件
显示屏：7英寸LCD
控制方式：网络方式;串口控制
电源：DC12V
功耗：≤15W
尺寸(宽*高*深)：435mm（长）*193mm（宽）*110（高）
重量：2KG
兼容系统：Linux系统 
最大解码分辨率：4路1080P 
工作温度：-10℃--＋55℃
工作湿度：10％--90％ 
网络接口：1个
WiFi：不支持
串行接口：RS485;RS422
语音对讲输入：3.5mm立体声，可支持语音对讲功能
语音对讲输出：3.5mm立体声，可支持语音对讲功能
摇杆类型：四维单按键摇杆
USB接口：USB2.0x1
视频接口：无
串行接口：RS485;RS232</t>
  </si>
  <si>
    <t>DS-VM22R</t>
  </si>
  <si>
    <r>
      <rPr>
        <sz val="9"/>
        <rFont val="微软雅黑"/>
        <charset val="134"/>
      </rPr>
      <t>2U 3000双路标准机架式服务器
CPU：</t>
    </r>
    <r>
      <rPr>
        <b/>
        <sz val="9"/>
        <rFont val="微软雅黑"/>
        <charset val="134"/>
      </rPr>
      <t>配置2颗 C86架构HYGON 3350处理器</t>
    </r>
    <r>
      <rPr>
        <sz val="9"/>
        <rFont val="微软雅黑"/>
        <charset val="134"/>
      </rPr>
      <t>，单处理器物理核心数≥8核，主频≥3.0 GHz，末级缓存容量≥16 MB，线程数≥16线程，热设计功耗≥90 W，支持内存的最高速率≥3200 MHz，通道数≥2，位宽≥64；
内存：</t>
    </r>
    <r>
      <rPr>
        <b/>
        <sz val="9"/>
        <rFont val="微软雅黑"/>
        <charset val="134"/>
      </rPr>
      <t>配置128G DDR4</t>
    </r>
    <r>
      <rPr>
        <sz val="9"/>
        <rFont val="微软雅黑"/>
        <charset val="134"/>
      </rPr>
      <t>，8根内存插槽，最大可支持扩展至1TB；
硬盘：</t>
    </r>
    <r>
      <rPr>
        <b/>
        <sz val="9"/>
        <rFont val="微软雅黑"/>
        <charset val="134"/>
      </rPr>
      <t>2块600G 10K SAS硬盘（Raid1）</t>
    </r>
    <r>
      <rPr>
        <sz val="9"/>
        <rFont val="微软雅黑"/>
        <charset val="134"/>
      </rPr>
      <t>，前置最大可选支持12块3.5寸(兼容2.5寸)热插拔SATA/SAS硬盘，后置最大可选支持2块2.5寸热插拔SATA/SAS硬盘，内置最大可选支持2块2.5寸非热插拔SATA SSD硬盘，板载最大可选支持1个SATA M.2硬盘 
阵列卡：</t>
    </r>
    <r>
      <rPr>
        <b/>
        <sz val="9"/>
        <rFont val="微软雅黑"/>
        <charset val="134"/>
      </rPr>
      <t>配置SAS_HBA卡</t>
    </r>
    <r>
      <rPr>
        <sz val="9"/>
        <rFont val="微软雅黑"/>
        <charset val="134"/>
      </rPr>
      <t>（支持RAID 0/1/10）
PCIE扩展：最大支持4个标准PCIE插槽；
网口：</t>
    </r>
    <r>
      <rPr>
        <b/>
        <sz val="9"/>
        <rFont val="微软雅黑"/>
        <charset val="134"/>
      </rPr>
      <t>标配板载2个千兆电口和2个PCIE千兆电口</t>
    </r>
    <r>
      <rPr>
        <sz val="9"/>
        <rFont val="微软雅黑"/>
        <charset val="134"/>
      </rPr>
      <t>，可选配置2个万兆网口，支持选配10GbE SFP+等多种网络接口
其他接口：标配1个IPMI RJ-45管理接口，位于机箱后部；7个USB 3.0接口 4个位于机箱后部，2个位于机箱前部，1个位于机箱内部；2个VGA接口 1个位于机箱前部，1个位于机箱后部；
电源：</t>
    </r>
    <r>
      <rPr>
        <b/>
        <sz val="9"/>
        <rFont val="微软雅黑"/>
        <charset val="134"/>
      </rPr>
      <t>配置550W（1+1）高效铂金CRPS冗余电源</t>
    </r>
    <r>
      <rPr>
        <sz val="9"/>
        <rFont val="微软雅黑"/>
        <charset val="134"/>
      </rPr>
      <t xml:space="preserve">
机箱规格：87.5mm(高)x 446.6mm(宽)x700mm(深) 不含箱耳
设备重量：最大23千克（含导轨）</t>
    </r>
  </si>
  <si>
    <t>符合政府部门产品备案要求</t>
  </si>
  <si>
    <r>
      <rPr>
        <b/>
        <sz val="9"/>
        <rFont val="微软雅黑"/>
        <charset val="134"/>
      </rPr>
      <t>4K</t>
    </r>
    <r>
      <rPr>
        <sz val="9"/>
        <rFont val="微软雅黑"/>
        <charset val="134"/>
      </rPr>
      <t>60Hz</t>
    </r>
    <r>
      <rPr>
        <b/>
        <sz val="9"/>
        <rFont val="微软雅黑"/>
        <charset val="134"/>
      </rPr>
      <t xml:space="preserve">  </t>
    </r>
    <r>
      <rPr>
        <sz val="9"/>
        <rFont val="微软雅黑"/>
        <charset val="134"/>
      </rPr>
      <t xml:space="preserve">工程装修穿管线 电脑电视投影仪分离式穿墙预埋 </t>
    </r>
    <r>
      <rPr>
        <b/>
        <sz val="9"/>
        <rFont val="微软雅黑"/>
        <charset val="134"/>
      </rPr>
      <t>20米</t>
    </r>
  </si>
  <si>
    <t>不锈钢</t>
  </si>
  <si>
    <t>【500*400*180】，带锁，侧开门</t>
  </si>
  <si>
    <r>
      <rPr>
        <sz val="9"/>
        <rFont val="微软雅黑"/>
        <charset val="134"/>
      </rPr>
      <t>山泽（SAMZHE）光纤收发器千兆一对 单模单纤光电转换器网络监控SC接口自适应光收发器</t>
    </r>
    <r>
      <rPr>
        <b/>
        <sz val="9"/>
        <rFont val="微软雅黑"/>
        <charset val="134"/>
      </rPr>
      <t>3KM</t>
    </r>
    <r>
      <rPr>
        <sz val="9"/>
        <rFont val="微软雅黑"/>
        <charset val="134"/>
      </rPr>
      <t xml:space="preserve"> SZ-GQ03AB</t>
    </r>
  </si>
  <si>
    <r>
      <rPr>
        <sz val="9"/>
        <rFont val="微软雅黑"/>
        <charset val="134"/>
      </rPr>
      <t>1.万兆交换机，24个10/100/1000Base-T电接口、18个SFP+光口(支持千兆、万兆模式)，8个25G SFP28光口(支持10G，25G)，两个模块化电源插槽。
2．设备风扇、电源等全部支持热插拔。
3．</t>
    </r>
    <r>
      <rPr>
        <b/>
        <sz val="9"/>
        <rFont val="微软雅黑"/>
        <charset val="134"/>
      </rPr>
      <t>交换容量2.56Tbps/25.6Tbps，包转发率960Mpps/9600Mpps；</t>
    </r>
    <r>
      <rPr>
        <sz val="9"/>
        <rFont val="微软雅黑"/>
        <charset val="134"/>
      </rPr>
      <t xml:space="preserve">
4．支持4K个802.1Q VLAN，Super vlan，支持基于端口、MAC、IP子网、协议的VLAN；支持端口的负载均衡、支持LACP，每个链路聚合组支持8个端口；
5．支持静态路由、RIP、OSPF、ISIS、BGP和RIPng、OSPFv3、BGP4+等动态路由协议；
6.支持BFD for VRRP/Static/RIP/OSPF/ISIS等。支持MPLS基本功能MPLS L3 VPN；
7.支持IGMP、IGMP Snooping；支持PIM-SM、PIM-DM等三层组播协议；
8.持手工隧道、支持ISATAP、支持6to4隧道，支持IPV4/IPV6双栈功能。
9.支持≥8台横向虚拟化功能，实现多个物理设备虚拟为一个逻辑设备进行管理的虚拟化功能。同时支持纵向虚拟化功能，接入交换机作为核心交换机的端口扩展板卡进行配置统一管理,多台设备虚拟成一台设备；
10.设备提供原厂三年硬件免费维修。
11、支持云平台管理和WEB本地管理；
12、推荐网络规模2000个终端；
13、监控网支持1125个200万像素监控头；
14、</t>
    </r>
    <r>
      <rPr>
        <b/>
        <sz val="9"/>
        <rFont val="微软雅黑"/>
        <charset val="134"/>
      </rPr>
      <t>监控网支持750个400万像素监控头；</t>
    </r>
  </si>
  <si>
    <r>
      <rPr>
        <sz val="9"/>
        <rFont val="微软雅黑"/>
        <charset val="134"/>
      </rPr>
      <t>1．整机提供24个千兆电口，4个万兆光口，固化双交流电源。不接受RPS电源方式。USB配置接口≥1，Reset键≥1，提供设备正面清晰图片。
2．</t>
    </r>
    <r>
      <rPr>
        <b/>
        <sz val="9"/>
        <rFont val="微软雅黑"/>
        <charset val="134"/>
      </rPr>
      <t>交换容量598Gbps/5.98Tbps，包转发率216Mpps/2160Mpps；</t>
    </r>
    <r>
      <rPr>
        <sz val="9"/>
        <rFont val="微软雅黑"/>
        <charset val="134"/>
      </rPr>
      <t xml:space="preserve">
3．支持4K个802.1Q VLAN，Super vlan，支持基于端口、MAC、IP子网、协议的VLAN；支持端口的负载均衡、支持LACP，每个链路聚合组支持8个端口
4．支持静态路由、RIP、OSPF、ISIS和RIPng、OSPFv3等动态路由协议；支持BFD for VRRP/Static/RIP/OSPF/ISIS等。支持IGMP、IGMP Snooping；支持PIM-SM、PIM-DM等三层组播协议。持手工隧道、支持ISATAP、支持6to4隧道，支持IPV4/IPV6双栈功能。
6.支持≥8台横向虚拟化功能，实现多个物理设备虚拟为一个逻辑设备进行管理的虚拟化功能。同时支持纵向虚拟化功能，接入交换机作为核心交换机的端口扩展板卡进行配置统一管理,最大支持≥128台设备虚拟成一台设备。
7、支持云平台管理和WEB本地管理；
8、推荐网络规模900个终端；
9、监控网支持450个200万像素监控头；
10、</t>
    </r>
    <r>
      <rPr>
        <b/>
        <sz val="9"/>
        <rFont val="微软雅黑"/>
        <charset val="134"/>
      </rPr>
      <t>监控网支持300个400万像素监控头；</t>
    </r>
  </si>
  <si>
    <t>消防设备搬迁项目</t>
  </si>
  <si>
    <t>消防回路1.5*4电缆线。8个回路线，约150米一个回路</t>
  </si>
  <si>
    <t>拉线费用：由6号楼监控室至新外科楼监控室，8个回路线，约150米一个回路（包含：分组、分线、分回路以及拆装接驳和对消防报警系统安装调试）</t>
  </si>
  <si>
    <t>消防回路1.5*4电览线。13个回路线，约400米一个回路</t>
  </si>
  <si>
    <t>拉线费用：新门诊监控室至新外科楼监控室，13个回路线，约400米一个回路（包含：分组、分线、分回路以及拆装接驳和对消防报警系统安装调试）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</si>
</sst>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theme="1"/>
      <name val="宋体"/>
      <charset val="134"/>
      <scheme val="minor"/>
    </font>
    <font>
      <b/>
      <sz val="11"/>
      <color theme="1"/>
      <name val="楷体"/>
      <charset val="134"/>
    </font>
    <font>
      <b/>
      <sz val="11"/>
      <color theme="1"/>
      <name val="微软雅黑"/>
      <charset val="134"/>
    </font>
    <font>
      <sz val="10"/>
      <name val="微软雅黑"/>
      <charset val="134"/>
    </font>
    <font>
      <sz val="9"/>
      <name val="微软雅黑"/>
      <charset val="134"/>
    </font>
    <font>
      <sz val="8"/>
      <name val="微软雅黑"/>
      <charset val="134"/>
    </font>
    <font>
      <sz val="9"/>
      <color theme="1"/>
      <name val="微软雅黑"/>
      <charset val="134"/>
    </font>
    <font>
      <b/>
      <sz val="9"/>
      <name val="微软雅黑"/>
      <charset val="134"/>
    </font>
    <font>
      <sz val="10"/>
      <color theme="1"/>
      <name val="微软雅黑"/>
      <charset val="134"/>
    </font>
    <font>
      <b/>
      <sz val="22"/>
      <name val="宋体"/>
      <charset val="134"/>
    </font>
    <font>
      <b/>
      <sz val="20"/>
      <color theme="1"/>
      <name val="宋体"/>
      <charset val="134"/>
      <scheme val="minor"/>
    </font>
    <font>
      <b/>
      <sz val="12"/>
      <color rgb="FFFF0000"/>
      <name val="微软雅黑"/>
      <charset val="134"/>
    </font>
    <font>
      <sz val="8"/>
      <color theme="1"/>
      <name val="宋体"/>
      <charset val="134"/>
      <scheme val="minor"/>
    </font>
    <font>
      <b/>
      <sz val="24"/>
      <name val="微软雅黑"/>
      <charset val="134"/>
    </font>
    <font>
      <b/>
      <sz val="12"/>
      <color theme="1"/>
      <name val="微软雅黑 Light"/>
      <charset val="134"/>
    </font>
    <font>
      <sz val="9"/>
      <color rgb="FFFF0000"/>
      <name val="微软雅黑"/>
      <charset val="134"/>
    </font>
    <font>
      <sz val="9"/>
      <color indexed="8"/>
      <name val="微软雅黑"/>
      <charset val="134"/>
    </font>
    <font>
      <b/>
      <sz val="9"/>
      <color rgb="FFFF0000"/>
      <name val="微软雅黑"/>
      <charset val="134"/>
    </font>
    <font>
      <b/>
      <sz val="11"/>
      <name val="微软雅黑"/>
      <charset val="134"/>
    </font>
    <font>
      <sz val="11"/>
      <name val="微软雅黑"/>
      <charset val="134"/>
    </font>
    <font>
      <sz val="18"/>
      <color rgb="FFFF0000"/>
      <name val="宋体"/>
      <charset val="134"/>
      <scheme val="minor"/>
    </font>
    <font>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b/>
      <sz val="8"/>
      <color rgb="FFFF0000"/>
      <name val="微软雅黑"/>
      <charset val="134"/>
    </font>
    <font>
      <sz val="9"/>
      <color theme="1"/>
      <name val="Times New Roman"/>
      <charset val="134"/>
    </font>
    <font>
      <sz val="12"/>
      <color rgb="FFFF0000"/>
      <name val="微软雅黑"/>
      <charset val="134"/>
    </font>
    <font>
      <b/>
      <sz val="24"/>
      <color rgb="FFFF0000"/>
      <name val="微软雅黑"/>
      <charset val="134"/>
    </font>
    <font>
      <b/>
      <sz val="16"/>
      <name val="微软雅黑"/>
      <charset val="134"/>
    </font>
  </fonts>
  <fills count="37">
    <fill>
      <patternFill patternType="none"/>
    </fill>
    <fill>
      <patternFill patternType="gray125"/>
    </fill>
    <fill>
      <patternFill patternType="solid">
        <fgColor theme="8" tint="0.6"/>
        <bgColor indexed="64"/>
      </patternFill>
    </fill>
    <fill>
      <patternFill patternType="solid">
        <fgColor theme="8"/>
        <bgColor indexed="64"/>
      </patternFill>
    </fill>
    <fill>
      <patternFill patternType="solid">
        <fgColor theme="0"/>
        <bgColor indexed="64"/>
      </patternFill>
    </fill>
    <fill>
      <patternFill patternType="solid">
        <fgColor indexed="9"/>
        <bgColor indexed="64"/>
      </patternFill>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7"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8" borderId="20" applyNumberFormat="0" applyAlignment="0" applyProtection="0">
      <alignment vertical="center"/>
    </xf>
    <xf numFmtId="0" fontId="31" fillId="9" borderId="21" applyNumberFormat="0" applyAlignment="0" applyProtection="0">
      <alignment vertical="center"/>
    </xf>
    <xf numFmtId="0" fontId="32" fillId="9" borderId="20" applyNumberFormat="0" applyAlignment="0" applyProtection="0">
      <alignment vertical="center"/>
    </xf>
    <xf numFmtId="0" fontId="33" fillId="10"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xf numFmtId="0" fontId="0" fillId="0" borderId="0">
      <alignment vertical="center"/>
    </xf>
    <xf numFmtId="0" fontId="42" fillId="0" borderId="0"/>
  </cellStyleXfs>
  <cellXfs count="85">
    <xf numFmtId="0" fontId="0" fillId="0" borderId="0" xfId="0">
      <alignment vertical="center"/>
    </xf>
    <xf numFmtId="0" fontId="0" fillId="0" borderId="0" xfId="0" applyFont="1" applyFill="1" applyAlignment="1" applyProtection="1">
      <alignment vertical="center"/>
      <protection locked="0"/>
    </xf>
    <xf numFmtId="0" fontId="0" fillId="0" borderId="0" xfId="0" applyFont="1" applyFill="1" applyAlignment="1">
      <alignment horizontal="center" vertical="center" wrapText="1"/>
    </xf>
    <xf numFmtId="0" fontId="0" fillId="0" borderId="0" xfId="0" applyFont="1" applyFill="1" applyAlignment="1">
      <alignment vertical="center" wrapText="1"/>
    </xf>
    <xf numFmtId="176" fontId="0" fillId="0" borderId="0" xfId="0" applyNumberFormat="1" applyFont="1" applyFill="1" applyAlignment="1">
      <alignment horizontal="center" vertical="center" wrapText="1"/>
    </xf>
    <xf numFmtId="0" fontId="0" fillId="0" borderId="0" xfId="0" applyFont="1" applyFill="1" applyAlignment="1">
      <alignment vertical="center"/>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2" fillId="0" borderId="4"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17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0" fontId="4" fillId="0" borderId="1" xfId="49"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2" fillId="0" borderId="3"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176" fontId="9" fillId="3" borderId="3"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176" fontId="0" fillId="4" borderId="6" xfId="18"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1" xfId="0" applyFont="1" applyFill="1" applyBorder="1" applyAlignment="1">
      <alignment horizontal="center" vertical="center"/>
    </xf>
    <xf numFmtId="176" fontId="0" fillId="4" borderId="1" xfId="18" applyNumberFormat="1" applyFont="1" applyFill="1" applyBorder="1" applyAlignment="1">
      <alignment horizontal="center" vertical="center"/>
    </xf>
    <xf numFmtId="0" fontId="0" fillId="0" borderId="5" xfId="0" applyNumberFormat="1"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9" fillId="3" borderId="4" xfId="0" applyFont="1" applyFill="1" applyBorder="1" applyAlignment="1">
      <alignment horizontal="center" vertical="center" wrapText="1"/>
    </xf>
    <xf numFmtId="0" fontId="0" fillId="0" borderId="6" xfId="0" applyFont="1" applyFill="1" applyBorder="1" applyAlignment="1">
      <alignment vertical="center"/>
    </xf>
    <xf numFmtId="0" fontId="13" fillId="5" borderId="0" xfId="0" applyFont="1" applyFill="1" applyBorder="1" applyAlignment="1">
      <alignment horizontal="center" vertical="center" wrapText="1"/>
    </xf>
    <xf numFmtId="0" fontId="14" fillId="0" borderId="0" xfId="5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6" borderId="14" xfId="49" applyFont="1" applyFill="1" applyBorder="1" applyAlignment="1">
      <alignment horizontal="left" vertical="top" wrapText="1"/>
    </xf>
    <xf numFmtId="0" fontId="21" fillId="6" borderId="15" xfId="49" applyFont="1" applyFill="1" applyBorder="1" applyAlignment="1">
      <alignment horizontal="left" vertical="top" wrapText="1"/>
    </xf>
    <xf numFmtId="0" fontId="20" fillId="0" borderId="13" xfId="0" applyFont="1" applyFill="1" applyBorder="1" applyAlignment="1">
      <alignment horizontal="center" vertical="center" wrapText="1"/>
    </xf>
    <xf numFmtId="0" fontId="21" fillId="6" borderId="16" xfId="49" applyFont="1" applyFill="1" applyBorder="1" applyAlignment="1">
      <alignment horizontal="left"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15" xfId="5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819150</xdr:colOff>
      <xdr:row>2</xdr:row>
      <xdr:rowOff>0</xdr:rowOff>
    </xdr:from>
    <xdr:to>
      <xdr:col>4</xdr:col>
      <xdr:colOff>460375</xdr:colOff>
      <xdr:row>2</xdr:row>
      <xdr:rowOff>2540</xdr:rowOff>
    </xdr:to>
    <xdr:pic>
      <xdr:nvPicPr>
        <xdr:cNvPr id="3" name="图片 2"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4" name="图片 3"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5" name="图片 4"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6" name="图片 5"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7" name="图片 6"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8" name="图片 7"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9" name="图片 8"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10" name="图片 9"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819150</xdr:colOff>
      <xdr:row>2</xdr:row>
      <xdr:rowOff>0</xdr:rowOff>
    </xdr:from>
    <xdr:to>
      <xdr:col>4</xdr:col>
      <xdr:colOff>460375</xdr:colOff>
      <xdr:row>2</xdr:row>
      <xdr:rowOff>2540</xdr:rowOff>
    </xdr:to>
    <xdr:pic>
      <xdr:nvPicPr>
        <xdr:cNvPr id="2" name="图片 1"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3" name="图片 2"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4" name="图片 3"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5" name="图片 4"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6" name="图片 5"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7" name="图片 6"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8" name="图片 7"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twoCellAnchor editAs="oneCell">
    <xdr:from>
      <xdr:col>2</xdr:col>
      <xdr:colOff>819150</xdr:colOff>
      <xdr:row>2</xdr:row>
      <xdr:rowOff>0</xdr:rowOff>
    </xdr:from>
    <xdr:to>
      <xdr:col>4</xdr:col>
      <xdr:colOff>460375</xdr:colOff>
      <xdr:row>2</xdr:row>
      <xdr:rowOff>2540</xdr:rowOff>
    </xdr:to>
    <xdr:pic>
      <xdr:nvPicPr>
        <xdr:cNvPr id="9" name="图片 8" descr="共创和科技全称矢量.png"/>
        <xdr:cNvPicPr>
          <a:picLocks noChangeAspect="1"/>
        </xdr:cNvPicPr>
      </xdr:nvPicPr>
      <xdr:blipFill>
        <a:blip r:embed="rId1"/>
        <a:stretch>
          <a:fillRect/>
        </a:stretch>
      </xdr:blipFill>
      <xdr:spPr>
        <a:xfrm>
          <a:off x="2305050" y="1295400"/>
          <a:ext cx="2070100" cy="254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3</xdr:col>
      <xdr:colOff>1355725</xdr:colOff>
      <xdr:row>0</xdr:row>
      <xdr:rowOff>2540</xdr:rowOff>
    </xdr:to>
    <xdr:pic>
      <xdr:nvPicPr>
        <xdr:cNvPr id="2" name="图片 1"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3" name="图片 2"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4" name="图片 3"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5" name="图片 4"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6" name="图片 5"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7" name="图片 6"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8" name="图片 7"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twoCellAnchor editAs="oneCell">
    <xdr:from>
      <xdr:col>2</xdr:col>
      <xdr:colOff>0</xdr:colOff>
      <xdr:row>0</xdr:row>
      <xdr:rowOff>0</xdr:rowOff>
    </xdr:from>
    <xdr:to>
      <xdr:col>3</xdr:col>
      <xdr:colOff>1355725</xdr:colOff>
      <xdr:row>0</xdr:row>
      <xdr:rowOff>2540</xdr:rowOff>
    </xdr:to>
    <xdr:pic>
      <xdr:nvPicPr>
        <xdr:cNvPr id="9" name="图片 8" descr="共创和科技全称矢量.png"/>
        <xdr:cNvPicPr>
          <a:picLocks noChangeAspect="1"/>
        </xdr:cNvPicPr>
      </xdr:nvPicPr>
      <xdr:blipFill>
        <a:blip r:embed="rId1"/>
        <a:stretch>
          <a:fillRect/>
        </a:stretch>
      </xdr:blipFill>
      <xdr:spPr>
        <a:xfrm>
          <a:off x="971550" y="0"/>
          <a:ext cx="2070100" cy="25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opLeftCell="A5" workbookViewId="0">
      <selection activeCell="D47" sqref="D47:E47"/>
    </sheetView>
  </sheetViews>
  <sheetFormatPr defaultColWidth="9" defaultRowHeight="13.5"/>
  <cols>
    <col min="1" max="1" width="3.625" style="2" customWidth="1"/>
    <col min="2" max="2" width="15.875" style="3" customWidth="1"/>
    <col min="3" max="3" width="12.125" style="2" customWidth="1"/>
    <col min="4" max="4" width="19.75" style="2" customWidth="1"/>
    <col min="5" max="5" width="46" style="3" customWidth="1"/>
    <col min="6" max="6" width="6.875" style="2" customWidth="1"/>
    <col min="7" max="7" width="10.375" style="2" customWidth="1"/>
    <col min="8" max="8" width="7" style="2" customWidth="1"/>
    <col min="9" max="9" width="11.875" style="2" customWidth="1"/>
    <col min="10" max="10" width="11.625" style="5" customWidth="1"/>
    <col min="11" max="16384" width="9" style="5"/>
  </cols>
  <sheetData>
    <row r="1" ht="63" customHeight="1" spans="1:9">
      <c r="A1" s="66" t="s">
        <v>0</v>
      </c>
      <c r="B1" s="66"/>
      <c r="C1" s="66"/>
      <c r="D1" s="66"/>
      <c r="E1" s="66"/>
      <c r="F1" s="66"/>
      <c r="G1" s="66"/>
      <c r="H1" s="66"/>
      <c r="I1" s="66"/>
    </row>
    <row r="2" ht="39" customHeight="1" spans="1:9">
      <c r="A2" s="67" t="s">
        <v>1</v>
      </c>
      <c r="B2" s="67"/>
      <c r="C2" s="67"/>
      <c r="D2" s="67"/>
      <c r="E2" s="67"/>
      <c r="F2" s="67"/>
      <c r="G2" s="67"/>
      <c r="H2" s="67"/>
      <c r="I2" s="67"/>
    </row>
    <row r="3" ht="35" customHeight="1" spans="1:9">
      <c r="A3" s="6" t="s">
        <v>2</v>
      </c>
      <c r="B3" s="6" t="s">
        <v>3</v>
      </c>
      <c r="C3" s="6" t="s">
        <v>4</v>
      </c>
      <c r="D3" s="6" t="s">
        <v>5</v>
      </c>
      <c r="E3" s="6" t="s">
        <v>6</v>
      </c>
      <c r="F3" s="6" t="s">
        <v>7</v>
      </c>
      <c r="G3" s="6" t="s">
        <v>8</v>
      </c>
      <c r="H3" s="6" t="s">
        <v>9</v>
      </c>
      <c r="I3" s="6" t="s">
        <v>10</v>
      </c>
    </row>
    <row r="4" ht="30" customHeight="1" spans="1:9">
      <c r="A4" s="8" t="s">
        <v>11</v>
      </c>
      <c r="B4" s="9"/>
      <c r="C4" s="9"/>
      <c r="D4" s="9"/>
      <c r="E4" s="9"/>
      <c r="F4" s="9"/>
      <c r="G4" s="9"/>
      <c r="H4" s="9"/>
      <c r="I4" s="10"/>
    </row>
    <row r="5" ht="54" customHeight="1" spans="1:9">
      <c r="A5" s="28">
        <v>1</v>
      </c>
      <c r="B5" s="19" t="s">
        <v>12</v>
      </c>
      <c r="C5" s="19" t="s">
        <v>13</v>
      </c>
      <c r="D5" s="19" t="s">
        <v>14</v>
      </c>
      <c r="E5" s="20" t="s">
        <v>15</v>
      </c>
      <c r="F5" s="19" t="s">
        <v>16</v>
      </c>
      <c r="G5" s="19">
        <v>49500</v>
      </c>
      <c r="H5" s="19">
        <v>1</v>
      </c>
      <c r="I5" s="19">
        <f t="shared" ref="I5:I32" si="0">G5*H5</f>
        <v>49500</v>
      </c>
    </row>
    <row r="6" ht="54" customHeight="1" spans="1:9">
      <c r="A6" s="28">
        <v>2</v>
      </c>
      <c r="B6" s="68" t="s">
        <v>17</v>
      </c>
      <c r="C6" s="68" t="s">
        <v>13</v>
      </c>
      <c r="D6" s="68" t="s">
        <v>18</v>
      </c>
      <c r="E6" s="69" t="s">
        <v>19</v>
      </c>
      <c r="F6" s="68" t="s">
        <v>20</v>
      </c>
      <c r="G6" s="68">
        <v>1450</v>
      </c>
      <c r="H6" s="68">
        <v>48</v>
      </c>
      <c r="I6" s="19">
        <f t="shared" si="0"/>
        <v>69600</v>
      </c>
    </row>
    <row r="7" ht="60" customHeight="1" spans="1:9">
      <c r="A7" s="28">
        <v>3</v>
      </c>
      <c r="B7" s="19" t="s">
        <v>21</v>
      </c>
      <c r="C7" s="19" t="s">
        <v>13</v>
      </c>
      <c r="D7" s="19" t="s">
        <v>22</v>
      </c>
      <c r="E7" s="20" t="s">
        <v>23</v>
      </c>
      <c r="F7" s="19" t="s">
        <v>16</v>
      </c>
      <c r="G7" s="19">
        <v>8350</v>
      </c>
      <c r="H7" s="19">
        <v>9</v>
      </c>
      <c r="I7" s="19">
        <f t="shared" si="0"/>
        <v>75150</v>
      </c>
    </row>
    <row r="8" ht="15" customHeight="1" spans="1:9">
      <c r="A8" s="28">
        <v>4</v>
      </c>
      <c r="B8" s="19" t="s">
        <v>24</v>
      </c>
      <c r="C8" s="19" t="s">
        <v>13</v>
      </c>
      <c r="D8" s="19" t="s">
        <v>25</v>
      </c>
      <c r="E8" s="20" t="s">
        <v>26</v>
      </c>
      <c r="F8" s="19" t="s">
        <v>16</v>
      </c>
      <c r="G8" s="19">
        <v>2150</v>
      </c>
      <c r="H8" s="19">
        <v>9</v>
      </c>
      <c r="I8" s="19">
        <f t="shared" si="0"/>
        <v>19350</v>
      </c>
    </row>
    <row r="9" ht="15" customHeight="1" spans="1:9">
      <c r="A9" s="28">
        <v>5</v>
      </c>
      <c r="B9" s="19" t="s">
        <v>27</v>
      </c>
      <c r="C9" s="19" t="s">
        <v>13</v>
      </c>
      <c r="D9" s="19" t="s">
        <v>28</v>
      </c>
      <c r="E9" s="20" t="s">
        <v>29</v>
      </c>
      <c r="F9" s="19" t="s">
        <v>16</v>
      </c>
      <c r="G9" s="19">
        <v>5580</v>
      </c>
      <c r="H9" s="19">
        <v>1</v>
      </c>
      <c r="I9" s="19">
        <f t="shared" si="0"/>
        <v>5580</v>
      </c>
    </row>
    <row r="10" ht="24" customHeight="1" spans="1:9">
      <c r="A10" s="28">
        <v>6</v>
      </c>
      <c r="B10" s="19" t="s">
        <v>30</v>
      </c>
      <c r="C10" s="19" t="s">
        <v>13</v>
      </c>
      <c r="D10" s="19" t="s">
        <v>31</v>
      </c>
      <c r="E10" s="20" t="s">
        <v>32</v>
      </c>
      <c r="F10" s="19" t="s">
        <v>16</v>
      </c>
      <c r="G10" s="19">
        <v>21950</v>
      </c>
      <c r="H10" s="19">
        <v>1</v>
      </c>
      <c r="I10" s="19">
        <f t="shared" si="0"/>
        <v>21950</v>
      </c>
    </row>
    <row r="11" ht="24" customHeight="1" spans="1:9">
      <c r="A11" s="28">
        <v>7</v>
      </c>
      <c r="B11" s="19" t="s">
        <v>33</v>
      </c>
      <c r="C11" s="19" t="s">
        <v>13</v>
      </c>
      <c r="D11" s="19" t="s">
        <v>34</v>
      </c>
      <c r="E11" s="20" t="s">
        <v>35</v>
      </c>
      <c r="F11" s="19" t="s">
        <v>16</v>
      </c>
      <c r="G11" s="19">
        <v>31100</v>
      </c>
      <c r="H11" s="19">
        <v>1</v>
      </c>
      <c r="I11" s="19">
        <f t="shared" si="0"/>
        <v>31100</v>
      </c>
    </row>
    <row r="12" ht="24" customHeight="1" spans="1:9">
      <c r="A12" s="28">
        <v>8</v>
      </c>
      <c r="B12" s="70" t="s">
        <v>36</v>
      </c>
      <c r="C12" s="19" t="s">
        <v>13</v>
      </c>
      <c r="D12" s="19" t="s">
        <v>37</v>
      </c>
      <c r="E12" s="20" t="s">
        <v>38</v>
      </c>
      <c r="F12" s="19" t="s">
        <v>39</v>
      </c>
      <c r="G12" s="19">
        <v>46</v>
      </c>
      <c r="H12" s="19">
        <f>243+76+300+160</f>
        <v>779</v>
      </c>
      <c r="I12" s="19">
        <f t="shared" si="0"/>
        <v>35834</v>
      </c>
    </row>
    <row r="13" ht="24" customHeight="1" spans="1:9">
      <c r="A13" s="28">
        <v>9</v>
      </c>
      <c r="B13" s="21" t="s">
        <v>40</v>
      </c>
      <c r="C13" s="19" t="s">
        <v>13</v>
      </c>
      <c r="D13" s="21" t="s">
        <v>41</v>
      </c>
      <c r="E13" s="22" t="s">
        <v>42</v>
      </c>
      <c r="F13" s="19" t="s">
        <v>39</v>
      </c>
      <c r="G13" s="21">
        <v>10</v>
      </c>
      <c r="H13" s="19">
        <f>243+76+160</f>
        <v>479</v>
      </c>
      <c r="I13" s="19">
        <f t="shared" si="0"/>
        <v>4790</v>
      </c>
    </row>
    <row r="14" ht="15" customHeight="1" spans="1:9">
      <c r="A14" s="28">
        <v>10</v>
      </c>
      <c r="B14" s="21" t="s">
        <v>43</v>
      </c>
      <c r="C14" s="19" t="s">
        <v>44</v>
      </c>
      <c r="D14" s="21" t="s">
        <v>45</v>
      </c>
      <c r="E14" s="23" t="s">
        <v>46</v>
      </c>
      <c r="F14" s="19" t="s">
        <v>16</v>
      </c>
      <c r="G14" s="21">
        <v>2000</v>
      </c>
      <c r="H14" s="21">
        <v>2</v>
      </c>
      <c r="I14" s="19">
        <f t="shared" si="0"/>
        <v>4000</v>
      </c>
    </row>
    <row r="15" ht="16.5" spans="1:9">
      <c r="A15" s="28">
        <v>11</v>
      </c>
      <c r="B15" s="19" t="s">
        <v>47</v>
      </c>
      <c r="C15" s="19" t="s">
        <v>48</v>
      </c>
      <c r="D15" s="19" t="s">
        <v>49</v>
      </c>
      <c r="E15" s="20" t="s">
        <v>50</v>
      </c>
      <c r="F15" s="19" t="s">
        <v>16</v>
      </c>
      <c r="G15" s="19">
        <v>4500</v>
      </c>
      <c r="H15" s="19">
        <v>1</v>
      </c>
      <c r="I15" s="19">
        <f t="shared" si="0"/>
        <v>4500</v>
      </c>
    </row>
    <row r="16" ht="15" customHeight="1" spans="1:9">
      <c r="A16" s="28">
        <v>12</v>
      </c>
      <c r="B16" s="19" t="s">
        <v>51</v>
      </c>
      <c r="C16" s="19" t="s">
        <v>52</v>
      </c>
      <c r="D16" s="19" t="s">
        <v>53</v>
      </c>
      <c r="E16" s="20" t="s">
        <v>54</v>
      </c>
      <c r="F16" s="19" t="s">
        <v>55</v>
      </c>
      <c r="G16" s="19">
        <v>4.8</v>
      </c>
      <c r="H16" s="19">
        <v>150</v>
      </c>
      <c r="I16" s="19">
        <f t="shared" si="0"/>
        <v>720</v>
      </c>
    </row>
    <row r="17" ht="15" customHeight="1" spans="1:9">
      <c r="A17" s="28">
        <v>13</v>
      </c>
      <c r="B17" s="19" t="s">
        <v>56</v>
      </c>
      <c r="C17" s="19" t="s">
        <v>57</v>
      </c>
      <c r="D17" s="19" t="s">
        <v>58</v>
      </c>
      <c r="E17" s="24" t="s">
        <v>59</v>
      </c>
      <c r="F17" s="19" t="s">
        <v>16</v>
      </c>
      <c r="G17" s="19">
        <v>280</v>
      </c>
      <c r="H17" s="19">
        <v>2</v>
      </c>
      <c r="I17" s="19">
        <f t="shared" si="0"/>
        <v>560</v>
      </c>
    </row>
    <row r="18" ht="15" customHeight="1" spans="1:9">
      <c r="A18" s="28">
        <v>14</v>
      </c>
      <c r="B18" s="19" t="s">
        <v>60</v>
      </c>
      <c r="C18" s="19" t="s">
        <v>61</v>
      </c>
      <c r="D18" s="19" t="s">
        <v>62</v>
      </c>
      <c r="E18" s="20" t="s">
        <v>63</v>
      </c>
      <c r="F18" s="19" t="s">
        <v>64</v>
      </c>
      <c r="G18" s="19">
        <v>20</v>
      </c>
      <c r="H18" s="19">
        <v>12</v>
      </c>
      <c r="I18" s="19">
        <f t="shared" si="0"/>
        <v>240</v>
      </c>
    </row>
    <row r="19" ht="15" customHeight="1" spans="1:9">
      <c r="A19" s="28">
        <v>15</v>
      </c>
      <c r="B19" s="19" t="s">
        <v>65</v>
      </c>
      <c r="C19" s="19" t="s">
        <v>66</v>
      </c>
      <c r="D19" s="19" t="s">
        <v>67</v>
      </c>
      <c r="E19" s="20" t="s">
        <v>68</v>
      </c>
      <c r="F19" s="19" t="s">
        <v>55</v>
      </c>
      <c r="G19" s="19">
        <v>3.5</v>
      </c>
      <c r="H19" s="19">
        <v>200</v>
      </c>
      <c r="I19" s="19">
        <f t="shared" si="0"/>
        <v>700</v>
      </c>
    </row>
    <row r="20" ht="15" customHeight="1" spans="1:9">
      <c r="A20" s="28">
        <v>16</v>
      </c>
      <c r="B20" s="19" t="s">
        <v>69</v>
      </c>
      <c r="C20" s="19" t="s">
        <v>66</v>
      </c>
      <c r="D20" s="19" t="s">
        <v>70</v>
      </c>
      <c r="E20" s="20" t="s">
        <v>71</v>
      </c>
      <c r="F20" s="19" t="s">
        <v>55</v>
      </c>
      <c r="G20" s="19">
        <v>4</v>
      </c>
      <c r="H20" s="19">
        <v>300</v>
      </c>
      <c r="I20" s="19">
        <f t="shared" si="0"/>
        <v>1200</v>
      </c>
    </row>
    <row r="21" ht="16.5" spans="1:9">
      <c r="A21" s="28">
        <v>17</v>
      </c>
      <c r="B21" s="19" t="s">
        <v>72</v>
      </c>
      <c r="C21" s="19" t="s">
        <v>73</v>
      </c>
      <c r="D21" s="17" t="s">
        <v>74</v>
      </c>
      <c r="E21" s="20" t="s">
        <v>75</v>
      </c>
      <c r="F21" s="19" t="s">
        <v>55</v>
      </c>
      <c r="G21" s="19">
        <v>20</v>
      </c>
      <c r="H21" s="19">
        <v>25</v>
      </c>
      <c r="I21" s="19">
        <f t="shared" si="0"/>
        <v>500</v>
      </c>
    </row>
    <row r="22" ht="16.5" spans="1:9">
      <c r="A22" s="28">
        <v>18</v>
      </c>
      <c r="B22" s="19" t="s">
        <v>76</v>
      </c>
      <c r="C22" s="19" t="s">
        <v>77</v>
      </c>
      <c r="D22" s="19" t="s">
        <v>78</v>
      </c>
      <c r="E22" s="24" t="s">
        <v>79</v>
      </c>
      <c r="F22" s="19" t="s">
        <v>55</v>
      </c>
      <c r="G22" s="19">
        <v>4</v>
      </c>
      <c r="H22" s="19">
        <v>200</v>
      </c>
      <c r="I22" s="19">
        <f t="shared" si="0"/>
        <v>800</v>
      </c>
    </row>
    <row r="23" ht="16.5" spans="1:9">
      <c r="A23" s="28">
        <v>19</v>
      </c>
      <c r="B23" s="19" t="s">
        <v>80</v>
      </c>
      <c r="C23" s="19" t="s">
        <v>81</v>
      </c>
      <c r="D23" s="17" t="s">
        <v>81</v>
      </c>
      <c r="E23" s="20" t="s">
        <v>82</v>
      </c>
      <c r="F23" s="19" t="s">
        <v>83</v>
      </c>
      <c r="G23" s="71">
        <v>500</v>
      </c>
      <c r="H23" s="19">
        <v>1</v>
      </c>
      <c r="I23" s="19">
        <f t="shared" si="0"/>
        <v>500</v>
      </c>
    </row>
    <row r="24" ht="16.5" spans="1:9">
      <c r="A24" s="28">
        <v>20</v>
      </c>
      <c r="B24" s="19" t="s">
        <v>84</v>
      </c>
      <c r="C24" s="19" t="s">
        <v>85</v>
      </c>
      <c r="D24" s="19" t="s">
        <v>86</v>
      </c>
      <c r="E24" s="72" t="s">
        <v>87</v>
      </c>
      <c r="F24" s="19" t="s">
        <v>64</v>
      </c>
      <c r="G24" s="19">
        <v>120</v>
      </c>
      <c r="H24" s="19">
        <v>9</v>
      </c>
      <c r="I24" s="19">
        <f t="shared" si="0"/>
        <v>1080</v>
      </c>
    </row>
    <row r="25" ht="16.5" spans="1:9">
      <c r="A25" s="28">
        <v>21</v>
      </c>
      <c r="B25" s="21" t="s">
        <v>88</v>
      </c>
      <c r="C25" s="21" t="s">
        <v>89</v>
      </c>
      <c r="D25" s="21" t="s">
        <v>90</v>
      </c>
      <c r="E25" s="23" t="s">
        <v>91</v>
      </c>
      <c r="F25" s="21" t="s">
        <v>16</v>
      </c>
      <c r="G25" s="21">
        <v>110</v>
      </c>
      <c r="H25" s="21">
        <v>2</v>
      </c>
      <c r="I25" s="19">
        <f t="shared" si="0"/>
        <v>220</v>
      </c>
    </row>
    <row r="26" ht="28.5" spans="1:9">
      <c r="A26" s="28">
        <v>22</v>
      </c>
      <c r="B26" s="19" t="s">
        <v>92</v>
      </c>
      <c r="C26" s="19" t="s">
        <v>52</v>
      </c>
      <c r="D26" s="19" t="s">
        <v>93</v>
      </c>
      <c r="E26" s="24" t="s">
        <v>94</v>
      </c>
      <c r="F26" s="19" t="s">
        <v>95</v>
      </c>
      <c r="G26" s="19">
        <v>110</v>
      </c>
      <c r="H26" s="19">
        <v>2</v>
      </c>
      <c r="I26" s="19">
        <f t="shared" si="0"/>
        <v>220</v>
      </c>
    </row>
    <row r="27" ht="51" customHeight="1" spans="1:9">
      <c r="A27" s="28">
        <v>23</v>
      </c>
      <c r="B27" s="19" t="s">
        <v>96</v>
      </c>
      <c r="C27" s="19" t="s">
        <v>97</v>
      </c>
      <c r="D27" s="17" t="s">
        <v>98</v>
      </c>
      <c r="E27" s="20" t="s">
        <v>99</v>
      </c>
      <c r="F27" s="19" t="s">
        <v>16</v>
      </c>
      <c r="G27" s="71">
        <v>10800</v>
      </c>
      <c r="H27" s="19">
        <v>1</v>
      </c>
      <c r="I27" s="19">
        <f t="shared" si="0"/>
        <v>10800</v>
      </c>
    </row>
    <row r="28" ht="37" customHeight="1" spans="1:9">
      <c r="A28" s="28">
        <v>24</v>
      </c>
      <c r="B28" s="19" t="s">
        <v>100</v>
      </c>
      <c r="C28" s="19" t="s">
        <v>97</v>
      </c>
      <c r="D28" s="17" t="s">
        <v>101</v>
      </c>
      <c r="E28" s="20" t="s">
        <v>102</v>
      </c>
      <c r="F28" s="19" t="s">
        <v>16</v>
      </c>
      <c r="G28" s="71">
        <v>650</v>
      </c>
      <c r="H28" s="19">
        <v>2</v>
      </c>
      <c r="I28" s="19">
        <f t="shared" si="0"/>
        <v>1300</v>
      </c>
    </row>
    <row r="29" ht="25" customHeight="1" spans="1:9">
      <c r="A29" s="28">
        <v>25</v>
      </c>
      <c r="B29" s="19" t="s">
        <v>103</v>
      </c>
      <c r="C29" s="19" t="s">
        <v>97</v>
      </c>
      <c r="D29" s="17" t="s">
        <v>104</v>
      </c>
      <c r="E29" s="20" t="s">
        <v>105</v>
      </c>
      <c r="F29" s="19" t="s">
        <v>16</v>
      </c>
      <c r="G29" s="71">
        <v>4500</v>
      </c>
      <c r="H29" s="19">
        <v>3</v>
      </c>
      <c r="I29" s="19">
        <f t="shared" si="0"/>
        <v>13500</v>
      </c>
    </row>
    <row r="30" ht="25" customHeight="1" spans="1:9">
      <c r="A30" s="28">
        <v>26</v>
      </c>
      <c r="B30" s="19" t="s">
        <v>106</v>
      </c>
      <c r="C30" s="19" t="s">
        <v>97</v>
      </c>
      <c r="D30" s="17" t="s">
        <v>107</v>
      </c>
      <c r="E30" s="20" t="s">
        <v>108</v>
      </c>
      <c r="F30" s="19" t="s">
        <v>109</v>
      </c>
      <c r="G30" s="71">
        <v>200</v>
      </c>
      <c r="H30" s="19">
        <v>8</v>
      </c>
      <c r="I30" s="19">
        <f t="shared" si="0"/>
        <v>1600</v>
      </c>
    </row>
    <row r="31" ht="20" customHeight="1" spans="1:9">
      <c r="A31" s="28">
        <v>27</v>
      </c>
      <c r="B31" s="19" t="s">
        <v>110</v>
      </c>
      <c r="C31" s="19" t="s">
        <v>52</v>
      </c>
      <c r="D31" s="17" t="s">
        <v>111</v>
      </c>
      <c r="E31" s="20" t="s">
        <v>112</v>
      </c>
      <c r="F31" s="19" t="s">
        <v>55</v>
      </c>
      <c r="G31" s="71">
        <v>1</v>
      </c>
      <c r="H31" s="19">
        <v>1000</v>
      </c>
      <c r="I31" s="19">
        <f t="shared" si="0"/>
        <v>1000</v>
      </c>
    </row>
    <row r="32" ht="33" customHeight="1" spans="1:9">
      <c r="A32" s="28">
        <v>28</v>
      </c>
      <c r="B32" s="19" t="s">
        <v>113</v>
      </c>
      <c r="C32" s="19" t="s">
        <v>114</v>
      </c>
      <c r="D32" s="17" t="s">
        <v>115</v>
      </c>
      <c r="E32" s="20" t="s">
        <v>116</v>
      </c>
      <c r="F32" s="19" t="s">
        <v>117</v>
      </c>
      <c r="G32" s="71">
        <v>850</v>
      </c>
      <c r="H32" s="19">
        <v>2</v>
      </c>
      <c r="I32" s="19">
        <f t="shared" si="0"/>
        <v>1700</v>
      </c>
    </row>
    <row r="33" ht="33" customHeight="1" spans="1:9">
      <c r="A33" s="26" t="s">
        <v>118</v>
      </c>
      <c r="B33" s="26"/>
      <c r="C33" s="27"/>
      <c r="D33" s="27"/>
      <c r="E33" s="26"/>
      <c r="F33" s="27"/>
      <c r="G33" s="27"/>
      <c r="H33" s="27"/>
      <c r="I33" s="27"/>
    </row>
    <row r="34" ht="33" customHeight="1" spans="1:9">
      <c r="A34" s="28">
        <v>29</v>
      </c>
      <c r="B34" s="19" t="s">
        <v>12</v>
      </c>
      <c r="C34" s="19" t="s">
        <v>13</v>
      </c>
      <c r="D34" s="19" t="s">
        <v>119</v>
      </c>
      <c r="E34" s="20" t="s">
        <v>120</v>
      </c>
      <c r="F34" s="19" t="s">
        <v>16</v>
      </c>
      <c r="G34" s="19">
        <v>36300</v>
      </c>
      <c r="H34" s="19">
        <v>1</v>
      </c>
      <c r="I34" s="19">
        <f t="shared" ref="I34:I44" si="1">G34*H34</f>
        <v>36300</v>
      </c>
    </row>
    <row r="35" ht="50" customHeight="1" spans="1:9">
      <c r="A35" s="28">
        <v>30</v>
      </c>
      <c r="B35" s="68" t="s">
        <v>17</v>
      </c>
      <c r="C35" s="19" t="s">
        <v>13</v>
      </c>
      <c r="D35" s="19" t="s">
        <v>18</v>
      </c>
      <c r="E35" s="69" t="s">
        <v>121</v>
      </c>
      <c r="F35" s="19" t="s">
        <v>20</v>
      </c>
      <c r="G35" s="68">
        <v>1450</v>
      </c>
      <c r="H35" s="19">
        <v>36</v>
      </c>
      <c r="I35" s="19">
        <f t="shared" si="1"/>
        <v>52200</v>
      </c>
    </row>
    <row r="36" ht="33" customHeight="1" spans="1:9">
      <c r="A36" s="28">
        <v>31</v>
      </c>
      <c r="B36" s="19" t="s">
        <v>122</v>
      </c>
      <c r="C36" s="19" t="s">
        <v>123</v>
      </c>
      <c r="D36" s="19" t="s">
        <v>124</v>
      </c>
      <c r="E36" s="20" t="s">
        <v>125</v>
      </c>
      <c r="F36" s="19" t="s">
        <v>55</v>
      </c>
      <c r="G36" s="19">
        <v>5.9</v>
      </c>
      <c r="H36" s="19">
        <v>400</v>
      </c>
      <c r="I36" s="19">
        <f t="shared" si="1"/>
        <v>2360</v>
      </c>
    </row>
    <row r="37" ht="33" customHeight="1" spans="1:9">
      <c r="A37" s="28">
        <v>32</v>
      </c>
      <c r="B37" s="19" t="s">
        <v>56</v>
      </c>
      <c r="C37" s="19" t="s">
        <v>126</v>
      </c>
      <c r="D37" s="19" t="s">
        <v>127</v>
      </c>
      <c r="E37" s="24" t="s">
        <v>128</v>
      </c>
      <c r="F37" s="19" t="s">
        <v>16</v>
      </c>
      <c r="G37" s="19">
        <v>329</v>
      </c>
      <c r="H37" s="19">
        <v>2</v>
      </c>
      <c r="I37" s="19">
        <f t="shared" si="1"/>
        <v>658</v>
      </c>
    </row>
    <row r="38" ht="33" customHeight="1" spans="1:9">
      <c r="A38" s="28">
        <v>33</v>
      </c>
      <c r="B38" s="19" t="s">
        <v>60</v>
      </c>
      <c r="C38" s="19" t="s">
        <v>129</v>
      </c>
      <c r="D38" s="19" t="s">
        <v>62</v>
      </c>
      <c r="E38" s="20" t="s">
        <v>63</v>
      </c>
      <c r="F38" s="19" t="s">
        <v>64</v>
      </c>
      <c r="G38" s="19">
        <v>20</v>
      </c>
      <c r="H38" s="19">
        <v>24</v>
      </c>
      <c r="I38" s="19">
        <f t="shared" si="1"/>
        <v>480</v>
      </c>
    </row>
    <row r="39" ht="33" customHeight="1" spans="1:9">
      <c r="A39" s="28">
        <v>34</v>
      </c>
      <c r="B39" s="21" t="s">
        <v>88</v>
      </c>
      <c r="C39" s="21" t="s">
        <v>89</v>
      </c>
      <c r="D39" s="21" t="s">
        <v>90</v>
      </c>
      <c r="E39" s="23" t="s">
        <v>91</v>
      </c>
      <c r="F39" s="21" t="s">
        <v>16</v>
      </c>
      <c r="G39" s="21">
        <v>110</v>
      </c>
      <c r="H39" s="21">
        <v>2</v>
      </c>
      <c r="I39" s="19">
        <f t="shared" si="1"/>
        <v>220</v>
      </c>
    </row>
    <row r="40" ht="33" customHeight="1" spans="1:9">
      <c r="A40" s="28">
        <v>35</v>
      </c>
      <c r="B40" s="21" t="s">
        <v>130</v>
      </c>
      <c r="C40" s="21" t="s">
        <v>131</v>
      </c>
      <c r="D40" s="21" t="s">
        <v>132</v>
      </c>
      <c r="E40" s="23" t="s">
        <v>133</v>
      </c>
      <c r="F40" s="21" t="s">
        <v>55</v>
      </c>
      <c r="G40" s="21">
        <v>23.75</v>
      </c>
      <c r="H40" s="21">
        <v>300</v>
      </c>
      <c r="I40" s="19">
        <f t="shared" si="1"/>
        <v>7125</v>
      </c>
    </row>
    <row r="41" ht="33" customHeight="1" spans="1:9">
      <c r="A41" s="28">
        <v>36</v>
      </c>
      <c r="B41" s="21" t="s">
        <v>130</v>
      </c>
      <c r="C41" s="21" t="s">
        <v>131</v>
      </c>
      <c r="D41" s="21" t="s">
        <v>134</v>
      </c>
      <c r="E41" s="23" t="s">
        <v>135</v>
      </c>
      <c r="F41" s="21" t="s">
        <v>55</v>
      </c>
      <c r="G41" s="21">
        <v>41.56</v>
      </c>
      <c r="H41" s="21">
        <v>300</v>
      </c>
      <c r="I41" s="19">
        <f t="shared" si="1"/>
        <v>12468</v>
      </c>
    </row>
    <row r="42" ht="33" customHeight="1" spans="1:9">
      <c r="A42" s="28">
        <v>37</v>
      </c>
      <c r="B42" s="21" t="s">
        <v>136</v>
      </c>
      <c r="C42" s="21" t="s">
        <v>131</v>
      </c>
      <c r="D42" s="21">
        <v>25</v>
      </c>
      <c r="E42" s="23" t="s">
        <v>137</v>
      </c>
      <c r="F42" s="21" t="s">
        <v>138</v>
      </c>
      <c r="G42" s="21">
        <v>25</v>
      </c>
      <c r="H42" s="21">
        <v>300</v>
      </c>
      <c r="I42" s="19">
        <f t="shared" si="1"/>
        <v>7500</v>
      </c>
    </row>
    <row r="43" ht="33" customHeight="1" spans="1:9">
      <c r="A43" s="28">
        <v>38</v>
      </c>
      <c r="B43" s="21" t="s">
        <v>139</v>
      </c>
      <c r="C43" s="21" t="s">
        <v>131</v>
      </c>
      <c r="D43" s="21" t="s">
        <v>140</v>
      </c>
      <c r="E43" s="23" t="s">
        <v>141</v>
      </c>
      <c r="F43" s="21" t="s">
        <v>83</v>
      </c>
      <c r="G43" s="21">
        <v>340</v>
      </c>
      <c r="H43" s="21">
        <v>2</v>
      </c>
      <c r="I43" s="19">
        <f t="shared" si="1"/>
        <v>680</v>
      </c>
    </row>
    <row r="44" ht="33" customHeight="1" spans="1:9">
      <c r="A44" s="28">
        <v>39</v>
      </c>
      <c r="B44" s="21" t="s">
        <v>142</v>
      </c>
      <c r="C44" s="21" t="s">
        <v>143</v>
      </c>
      <c r="D44" s="21" t="s">
        <v>144</v>
      </c>
      <c r="E44" s="23" t="s">
        <v>145</v>
      </c>
      <c r="F44" s="21" t="s">
        <v>55</v>
      </c>
      <c r="G44" s="21">
        <v>94.57</v>
      </c>
      <c r="H44" s="21">
        <v>50</v>
      </c>
      <c r="I44" s="19">
        <f t="shared" si="1"/>
        <v>4728.5</v>
      </c>
    </row>
    <row r="45" ht="30" customHeight="1" spans="1:9">
      <c r="A45" s="26" t="s">
        <v>146</v>
      </c>
      <c r="B45" s="26"/>
      <c r="C45" s="27"/>
      <c r="D45" s="27"/>
      <c r="E45" s="26"/>
      <c r="F45" s="27"/>
      <c r="G45" s="27"/>
      <c r="H45" s="27"/>
      <c r="I45" s="27"/>
    </row>
    <row r="46" ht="117" customHeight="1" spans="1:9">
      <c r="A46" s="28">
        <v>40</v>
      </c>
      <c r="B46" s="28" t="s">
        <v>147</v>
      </c>
      <c r="C46" s="28" t="s">
        <v>148</v>
      </c>
      <c r="D46" s="30" t="s">
        <v>149</v>
      </c>
      <c r="E46" s="30"/>
      <c r="F46" s="28" t="s">
        <v>150</v>
      </c>
      <c r="G46" s="28">
        <v>2000</v>
      </c>
      <c r="H46" s="28">
        <v>1</v>
      </c>
      <c r="I46" s="28">
        <f t="shared" ref="I46:I51" si="2">G46*H46</f>
        <v>2000</v>
      </c>
    </row>
    <row r="47" ht="83" customHeight="1" spans="1:9">
      <c r="A47" s="28">
        <v>41</v>
      </c>
      <c r="B47" s="28" t="s">
        <v>147</v>
      </c>
      <c r="C47" s="28" t="s">
        <v>151</v>
      </c>
      <c r="D47" s="30" t="s">
        <v>152</v>
      </c>
      <c r="E47" s="30"/>
      <c r="F47" s="28" t="s">
        <v>150</v>
      </c>
      <c r="G47" s="28">
        <f>1000*5+300*5</f>
        <v>6500</v>
      </c>
      <c r="H47" s="28">
        <v>1</v>
      </c>
      <c r="I47" s="28">
        <f t="shared" si="2"/>
        <v>6500</v>
      </c>
    </row>
    <row r="48" ht="62" customHeight="1" spans="1:9">
      <c r="A48" s="28">
        <v>42</v>
      </c>
      <c r="B48" s="28" t="s">
        <v>147</v>
      </c>
      <c r="C48" s="28" t="s">
        <v>153</v>
      </c>
      <c r="D48" s="30" t="s">
        <v>154</v>
      </c>
      <c r="E48" s="30"/>
      <c r="F48" s="28" t="s">
        <v>150</v>
      </c>
      <c r="G48" s="28">
        <v>1500</v>
      </c>
      <c r="H48" s="28">
        <v>1</v>
      </c>
      <c r="I48" s="28">
        <f t="shared" si="2"/>
        <v>1500</v>
      </c>
    </row>
    <row r="49" ht="41" customHeight="1" spans="1:9">
      <c r="A49" s="28">
        <v>43</v>
      </c>
      <c r="B49" s="28" t="s">
        <v>147</v>
      </c>
      <c r="C49" s="28" t="s">
        <v>155</v>
      </c>
      <c r="D49" s="30" t="s">
        <v>156</v>
      </c>
      <c r="E49" s="30"/>
      <c r="F49" s="28" t="s">
        <v>150</v>
      </c>
      <c r="G49" s="28">
        <v>1000</v>
      </c>
      <c r="H49" s="28">
        <v>1</v>
      </c>
      <c r="I49" s="28">
        <f t="shared" si="2"/>
        <v>1000</v>
      </c>
    </row>
    <row r="50" ht="45" customHeight="1" spans="1:9">
      <c r="A50" s="28">
        <v>44</v>
      </c>
      <c r="B50" s="28" t="s">
        <v>147</v>
      </c>
      <c r="C50" s="28" t="s">
        <v>157</v>
      </c>
      <c r="D50" s="30" t="s">
        <v>158</v>
      </c>
      <c r="E50" s="30"/>
      <c r="F50" s="28" t="s">
        <v>150</v>
      </c>
      <c r="G50" s="28">
        <v>500</v>
      </c>
      <c r="H50" s="28">
        <v>1</v>
      </c>
      <c r="I50" s="28">
        <f t="shared" si="2"/>
        <v>500</v>
      </c>
    </row>
    <row r="51" ht="63" customHeight="1" spans="1:9">
      <c r="A51" s="28">
        <v>45</v>
      </c>
      <c r="B51" s="28" t="s">
        <v>147</v>
      </c>
      <c r="C51" s="28" t="s">
        <v>159</v>
      </c>
      <c r="D51" s="30" t="s">
        <v>160</v>
      </c>
      <c r="E51" s="30"/>
      <c r="F51" s="28" t="s">
        <v>150</v>
      </c>
      <c r="G51" s="28">
        <v>6000</v>
      </c>
      <c r="H51" s="28">
        <v>1</v>
      </c>
      <c r="I51" s="28">
        <f t="shared" si="2"/>
        <v>6000</v>
      </c>
    </row>
    <row r="52" ht="32" customHeight="1" spans="1:9">
      <c r="A52" s="26" t="s">
        <v>161</v>
      </c>
      <c r="B52" s="26"/>
      <c r="C52" s="27"/>
      <c r="D52" s="27"/>
      <c r="E52" s="26"/>
      <c r="F52" s="27"/>
      <c r="G52" s="27"/>
      <c r="H52" s="27"/>
      <c r="I52" s="27"/>
    </row>
    <row r="53" ht="52" customHeight="1" spans="1:9">
      <c r="A53" s="28">
        <v>46</v>
      </c>
      <c r="B53" s="28" t="s">
        <v>162</v>
      </c>
      <c r="C53" s="28" t="s">
        <v>81</v>
      </c>
      <c r="D53" s="30" t="s">
        <v>163</v>
      </c>
      <c r="E53" s="30"/>
      <c r="F53" s="28" t="s">
        <v>150</v>
      </c>
      <c r="G53" s="28">
        <v>3500</v>
      </c>
      <c r="H53" s="28">
        <v>1</v>
      </c>
      <c r="I53" s="28">
        <f>G53*H53</f>
        <v>3500</v>
      </c>
    </row>
    <row r="54" ht="106" customHeight="1" spans="1:9">
      <c r="A54" s="28">
        <v>47</v>
      </c>
      <c r="B54" s="28" t="s">
        <v>147</v>
      </c>
      <c r="C54" s="28" t="s">
        <v>148</v>
      </c>
      <c r="D54" s="30" t="s">
        <v>164</v>
      </c>
      <c r="E54" s="30"/>
      <c r="F54" s="28" t="s">
        <v>150</v>
      </c>
      <c r="G54" s="28">
        <v>2000</v>
      </c>
      <c r="H54" s="28">
        <v>1</v>
      </c>
      <c r="I54" s="28">
        <f>G54*H54</f>
        <v>2000</v>
      </c>
    </row>
    <row r="55" ht="69" customHeight="1" spans="1:9">
      <c r="A55" s="28">
        <v>48</v>
      </c>
      <c r="B55" s="28" t="s">
        <v>165</v>
      </c>
      <c r="C55" s="28" t="s">
        <v>81</v>
      </c>
      <c r="D55" s="30" t="s">
        <v>166</v>
      </c>
      <c r="E55" s="30"/>
      <c r="F55" s="28" t="s">
        <v>150</v>
      </c>
      <c r="G55" s="28">
        <f>300*6*4+1000</f>
        <v>8200</v>
      </c>
      <c r="H55" s="28">
        <v>1</v>
      </c>
      <c r="I55" s="28">
        <f>G55*H55</f>
        <v>8200</v>
      </c>
    </row>
    <row r="56" ht="30" customHeight="1" spans="1:9">
      <c r="A56" s="26" t="s">
        <v>167</v>
      </c>
      <c r="B56" s="26"/>
      <c r="C56" s="27"/>
      <c r="D56" s="27"/>
      <c r="E56" s="26"/>
      <c r="F56" s="27"/>
      <c r="G56" s="27"/>
      <c r="H56" s="27"/>
      <c r="I56" s="27"/>
    </row>
    <row r="57" ht="27" customHeight="1" spans="1:9">
      <c r="A57" s="73" t="s">
        <v>168</v>
      </c>
      <c r="B57" s="74" t="s">
        <v>169</v>
      </c>
      <c r="C57" s="75" t="s">
        <v>170</v>
      </c>
      <c r="D57" s="76"/>
      <c r="E57" s="77"/>
      <c r="F57" s="74" t="s">
        <v>150</v>
      </c>
      <c r="G57" s="74"/>
      <c r="H57" s="74">
        <v>1</v>
      </c>
      <c r="I57" s="73">
        <f>SUM(I5:I44)</f>
        <v>482713.5</v>
      </c>
    </row>
    <row r="58" ht="27" customHeight="1" spans="1:9">
      <c r="A58" s="73" t="s">
        <v>171</v>
      </c>
      <c r="B58" s="74" t="s">
        <v>172</v>
      </c>
      <c r="C58" s="75" t="s">
        <v>173</v>
      </c>
      <c r="D58" s="76"/>
      <c r="E58" s="77"/>
      <c r="F58" s="74" t="s">
        <v>150</v>
      </c>
      <c r="G58" s="74"/>
      <c r="H58" s="74">
        <v>1</v>
      </c>
      <c r="I58" s="73">
        <f>SUM(I46:I55)</f>
        <v>31200</v>
      </c>
    </row>
    <row r="59" ht="30" customHeight="1" spans="1:9">
      <c r="A59" s="78"/>
      <c r="B59" s="78" t="s">
        <v>174</v>
      </c>
      <c r="C59" s="79">
        <f>I57+I58</f>
        <v>513913.5</v>
      </c>
      <c r="D59" s="80"/>
      <c r="E59" s="80"/>
      <c r="F59" s="80"/>
      <c r="G59" s="80"/>
      <c r="H59" s="80"/>
      <c r="I59" s="83"/>
    </row>
    <row r="60" ht="273" customHeight="1" spans="1:9">
      <c r="A60" s="81" t="s">
        <v>175</v>
      </c>
      <c r="B60" s="82"/>
      <c r="C60" s="82"/>
      <c r="D60" s="82"/>
      <c r="E60" s="82"/>
      <c r="F60" s="82"/>
      <c r="G60" s="82"/>
      <c r="H60" s="82"/>
      <c r="I60" s="84"/>
    </row>
  </sheetData>
  <mergeCells count="20">
    <mergeCell ref="A1:I1"/>
    <mergeCell ref="A2:I2"/>
    <mergeCell ref="A4:I4"/>
    <mergeCell ref="A33:I33"/>
    <mergeCell ref="A45:I45"/>
    <mergeCell ref="D46:E46"/>
    <mergeCell ref="D47:E47"/>
    <mergeCell ref="D48:E48"/>
    <mergeCell ref="D49:E49"/>
    <mergeCell ref="D50:E50"/>
    <mergeCell ref="D51:E51"/>
    <mergeCell ref="A52:I52"/>
    <mergeCell ref="D53:E53"/>
    <mergeCell ref="D54:E54"/>
    <mergeCell ref="D55:E55"/>
    <mergeCell ref="A56:I56"/>
    <mergeCell ref="C57:E57"/>
    <mergeCell ref="C58:E58"/>
    <mergeCell ref="C59:I59"/>
    <mergeCell ref="A60:I60"/>
  </mergeCells>
  <pageMargins left="0.61" right="0.41" top="0.4"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opLeftCell="A42" workbookViewId="0">
      <selection activeCell="A44" sqref="A44"/>
    </sheetView>
  </sheetViews>
  <sheetFormatPr defaultColWidth="9" defaultRowHeight="13.5"/>
  <cols>
    <col min="1" max="1" width="3.625" style="2" customWidth="1"/>
    <col min="2" max="2" width="15.875" style="3" customWidth="1"/>
    <col min="3" max="3" width="12.125" style="2" customWidth="1"/>
    <col min="4" max="4" width="19.75" style="2" customWidth="1"/>
    <col min="5" max="5" width="46" style="3" customWidth="1"/>
    <col min="6" max="6" width="6.875" style="2" customWidth="1"/>
    <col min="7" max="7" width="10.375" style="2" customWidth="1"/>
    <col min="8" max="8" width="7" style="2" customWidth="1"/>
    <col min="9" max="9" width="11.875" style="2" customWidth="1"/>
    <col min="10" max="10" width="11.625" style="5" customWidth="1"/>
    <col min="11" max="16384" width="9" style="5"/>
  </cols>
  <sheetData>
    <row r="1" ht="63" customHeight="1" spans="1:9">
      <c r="A1" s="66" t="s">
        <v>176</v>
      </c>
      <c r="B1" s="66"/>
      <c r="C1" s="66"/>
      <c r="D1" s="66"/>
      <c r="E1" s="66"/>
      <c r="F1" s="66"/>
      <c r="G1" s="66"/>
      <c r="H1" s="66"/>
      <c r="I1" s="66"/>
    </row>
    <row r="2" ht="39" customHeight="1" spans="1:9">
      <c r="A2" s="67" t="s">
        <v>1</v>
      </c>
      <c r="B2" s="67"/>
      <c r="C2" s="67"/>
      <c r="D2" s="67"/>
      <c r="E2" s="67"/>
      <c r="F2" s="67"/>
      <c r="G2" s="67"/>
      <c r="H2" s="67"/>
      <c r="I2" s="67"/>
    </row>
    <row r="3" ht="24" customHeight="1" spans="1:9">
      <c r="A3" s="6" t="s">
        <v>2</v>
      </c>
      <c r="B3" s="6" t="s">
        <v>3</v>
      </c>
      <c r="C3" s="6" t="s">
        <v>4</v>
      </c>
      <c r="D3" s="6" t="s">
        <v>5</v>
      </c>
      <c r="E3" s="6" t="s">
        <v>6</v>
      </c>
      <c r="F3" s="6" t="s">
        <v>7</v>
      </c>
      <c r="G3" s="6" t="s">
        <v>8</v>
      </c>
      <c r="H3" s="6" t="s">
        <v>9</v>
      </c>
      <c r="I3" s="6" t="s">
        <v>10</v>
      </c>
    </row>
    <row r="4" ht="30" customHeight="1" spans="1:9">
      <c r="A4" s="8" t="s">
        <v>11</v>
      </c>
      <c r="B4" s="9"/>
      <c r="C4" s="9"/>
      <c r="D4" s="9"/>
      <c r="E4" s="9"/>
      <c r="F4" s="9"/>
      <c r="G4" s="9"/>
      <c r="H4" s="9"/>
      <c r="I4" s="10"/>
    </row>
    <row r="5" ht="54" customHeight="1" spans="1:9">
      <c r="A5" s="28">
        <v>1</v>
      </c>
      <c r="B5" s="19" t="s">
        <v>12</v>
      </c>
      <c r="C5" s="19" t="s">
        <v>13</v>
      </c>
      <c r="D5" s="19" t="s">
        <v>14</v>
      </c>
      <c r="E5" s="20" t="s">
        <v>15</v>
      </c>
      <c r="F5" s="19" t="s">
        <v>16</v>
      </c>
      <c r="G5" s="19">
        <v>49500</v>
      </c>
      <c r="H5" s="19">
        <v>1</v>
      </c>
      <c r="I5" s="19">
        <f>G5*H5</f>
        <v>49500</v>
      </c>
    </row>
    <row r="6" ht="54" customHeight="1" spans="1:9">
      <c r="A6" s="28">
        <v>2</v>
      </c>
      <c r="B6" s="68" t="s">
        <v>17</v>
      </c>
      <c r="C6" s="68" t="s">
        <v>13</v>
      </c>
      <c r="D6" s="68" t="s">
        <v>18</v>
      </c>
      <c r="E6" s="69" t="s">
        <v>19</v>
      </c>
      <c r="F6" s="68" t="s">
        <v>20</v>
      </c>
      <c r="G6" s="68">
        <v>1450</v>
      </c>
      <c r="H6" s="68">
        <v>48</v>
      </c>
      <c r="I6" s="19">
        <f>G6*H6</f>
        <v>69600</v>
      </c>
    </row>
    <row r="7" ht="15" customHeight="1" spans="1:9">
      <c r="A7" s="28">
        <v>3</v>
      </c>
      <c r="B7" s="19" t="s">
        <v>27</v>
      </c>
      <c r="C7" s="19" t="s">
        <v>13</v>
      </c>
      <c r="D7" s="19" t="s">
        <v>28</v>
      </c>
      <c r="E7" s="20" t="s">
        <v>29</v>
      </c>
      <c r="F7" s="19" t="s">
        <v>16</v>
      </c>
      <c r="G7" s="19">
        <v>5580</v>
      </c>
      <c r="H7" s="19">
        <v>1</v>
      </c>
      <c r="I7" s="19">
        <f>G7*H7</f>
        <v>5580</v>
      </c>
    </row>
    <row r="8" ht="24" customHeight="1" spans="1:9">
      <c r="A8" s="28">
        <v>4</v>
      </c>
      <c r="B8" s="19" t="s">
        <v>33</v>
      </c>
      <c r="C8" s="19" t="s">
        <v>13</v>
      </c>
      <c r="D8" s="19" t="s">
        <v>34</v>
      </c>
      <c r="E8" s="20" t="s">
        <v>35</v>
      </c>
      <c r="F8" s="19" t="s">
        <v>16</v>
      </c>
      <c r="G8" s="19">
        <v>31100</v>
      </c>
      <c r="H8" s="19">
        <v>1</v>
      </c>
      <c r="I8" s="19">
        <f t="shared" ref="I8:I29" si="0">G8*H8</f>
        <v>31100</v>
      </c>
    </row>
    <row r="9" ht="24" customHeight="1" spans="1:9">
      <c r="A9" s="28">
        <v>5</v>
      </c>
      <c r="B9" s="70" t="s">
        <v>36</v>
      </c>
      <c r="C9" s="19" t="s">
        <v>13</v>
      </c>
      <c r="D9" s="19" t="s">
        <v>37</v>
      </c>
      <c r="E9" s="20" t="s">
        <v>38</v>
      </c>
      <c r="F9" s="19" t="s">
        <v>39</v>
      </c>
      <c r="G9" s="19">
        <v>46</v>
      </c>
      <c r="H9" s="19">
        <f>243+76+300+160</f>
        <v>779</v>
      </c>
      <c r="I9" s="19">
        <f t="shared" si="0"/>
        <v>35834</v>
      </c>
    </row>
    <row r="10" ht="24" customHeight="1" spans="1:9">
      <c r="A10" s="28">
        <v>6</v>
      </c>
      <c r="B10" s="21" t="s">
        <v>40</v>
      </c>
      <c r="C10" s="19" t="s">
        <v>13</v>
      </c>
      <c r="D10" s="21" t="s">
        <v>41</v>
      </c>
      <c r="E10" s="22" t="s">
        <v>42</v>
      </c>
      <c r="F10" s="19" t="s">
        <v>39</v>
      </c>
      <c r="G10" s="21">
        <v>10</v>
      </c>
      <c r="H10" s="19">
        <f>243+76+160</f>
        <v>479</v>
      </c>
      <c r="I10" s="19">
        <f t="shared" si="0"/>
        <v>4790</v>
      </c>
    </row>
    <row r="11" ht="15" customHeight="1" spans="1:9">
      <c r="A11" s="28">
        <v>7</v>
      </c>
      <c r="B11" s="21" t="s">
        <v>43</v>
      </c>
      <c r="C11" s="19" t="s">
        <v>44</v>
      </c>
      <c r="D11" s="21" t="s">
        <v>45</v>
      </c>
      <c r="E11" s="23" t="s">
        <v>46</v>
      </c>
      <c r="F11" s="19" t="s">
        <v>16</v>
      </c>
      <c r="G11" s="21">
        <v>2000</v>
      </c>
      <c r="H11" s="21">
        <v>2</v>
      </c>
      <c r="I11" s="19">
        <f t="shared" si="0"/>
        <v>4000</v>
      </c>
    </row>
    <row r="12" ht="16.5" spans="1:9">
      <c r="A12" s="28">
        <v>8</v>
      </c>
      <c r="B12" s="19" t="s">
        <v>47</v>
      </c>
      <c r="C12" s="19" t="s">
        <v>48</v>
      </c>
      <c r="D12" s="19" t="s">
        <v>49</v>
      </c>
      <c r="E12" s="20" t="s">
        <v>50</v>
      </c>
      <c r="F12" s="19" t="s">
        <v>16</v>
      </c>
      <c r="G12" s="19">
        <v>4500</v>
      </c>
      <c r="H12" s="19">
        <v>1</v>
      </c>
      <c r="I12" s="19">
        <f t="shared" si="0"/>
        <v>4500</v>
      </c>
    </row>
    <row r="13" ht="15" customHeight="1" spans="1:9">
      <c r="A13" s="28">
        <v>9</v>
      </c>
      <c r="B13" s="19" t="s">
        <v>51</v>
      </c>
      <c r="C13" s="19" t="s">
        <v>52</v>
      </c>
      <c r="D13" s="19" t="s">
        <v>53</v>
      </c>
      <c r="E13" s="20" t="s">
        <v>54</v>
      </c>
      <c r="F13" s="19" t="s">
        <v>55</v>
      </c>
      <c r="G13" s="19">
        <v>4.8</v>
      </c>
      <c r="H13" s="19">
        <v>150</v>
      </c>
      <c r="I13" s="19">
        <f t="shared" si="0"/>
        <v>720</v>
      </c>
    </row>
    <row r="14" ht="15" customHeight="1" spans="1:9">
      <c r="A14" s="28">
        <v>10</v>
      </c>
      <c r="B14" s="19" t="s">
        <v>56</v>
      </c>
      <c r="C14" s="19" t="s">
        <v>57</v>
      </c>
      <c r="D14" s="19" t="s">
        <v>58</v>
      </c>
      <c r="E14" s="24" t="s">
        <v>59</v>
      </c>
      <c r="F14" s="19" t="s">
        <v>16</v>
      </c>
      <c r="G14" s="19">
        <v>280</v>
      </c>
      <c r="H14" s="19">
        <v>2</v>
      </c>
      <c r="I14" s="19">
        <f t="shared" si="0"/>
        <v>560</v>
      </c>
    </row>
    <row r="15" ht="15" customHeight="1" spans="1:9">
      <c r="A15" s="28">
        <v>11</v>
      </c>
      <c r="B15" s="19" t="s">
        <v>60</v>
      </c>
      <c r="C15" s="19" t="s">
        <v>61</v>
      </c>
      <c r="D15" s="19" t="s">
        <v>62</v>
      </c>
      <c r="E15" s="20" t="s">
        <v>63</v>
      </c>
      <c r="F15" s="19" t="s">
        <v>64</v>
      </c>
      <c r="G15" s="19">
        <v>20</v>
      </c>
      <c r="H15" s="19">
        <v>12</v>
      </c>
      <c r="I15" s="19">
        <f t="shared" si="0"/>
        <v>240</v>
      </c>
    </row>
    <row r="16" ht="15" customHeight="1" spans="1:9">
      <c r="A16" s="28">
        <v>12</v>
      </c>
      <c r="B16" s="19" t="s">
        <v>65</v>
      </c>
      <c r="C16" s="19" t="s">
        <v>66</v>
      </c>
      <c r="D16" s="19" t="s">
        <v>67</v>
      </c>
      <c r="E16" s="20" t="s">
        <v>68</v>
      </c>
      <c r="F16" s="19" t="s">
        <v>55</v>
      </c>
      <c r="G16" s="19">
        <v>3.5</v>
      </c>
      <c r="H16" s="19">
        <v>200</v>
      </c>
      <c r="I16" s="19">
        <f t="shared" si="0"/>
        <v>700</v>
      </c>
    </row>
    <row r="17" ht="15" customHeight="1" spans="1:9">
      <c r="A17" s="28">
        <v>13</v>
      </c>
      <c r="B17" s="19" t="s">
        <v>69</v>
      </c>
      <c r="C17" s="19" t="s">
        <v>66</v>
      </c>
      <c r="D17" s="19" t="s">
        <v>70</v>
      </c>
      <c r="E17" s="20" t="s">
        <v>71</v>
      </c>
      <c r="F17" s="19" t="s">
        <v>55</v>
      </c>
      <c r="G17" s="19">
        <v>4</v>
      </c>
      <c r="H17" s="19">
        <v>300</v>
      </c>
      <c r="I17" s="19">
        <f t="shared" si="0"/>
        <v>1200</v>
      </c>
    </row>
    <row r="18" ht="16.5" spans="1:9">
      <c r="A18" s="28">
        <v>14</v>
      </c>
      <c r="B18" s="19" t="s">
        <v>72</v>
      </c>
      <c r="C18" s="19" t="s">
        <v>73</v>
      </c>
      <c r="D18" s="17" t="s">
        <v>74</v>
      </c>
      <c r="E18" s="20" t="s">
        <v>75</v>
      </c>
      <c r="F18" s="19" t="s">
        <v>55</v>
      </c>
      <c r="G18" s="19">
        <v>20</v>
      </c>
      <c r="H18" s="19">
        <v>25</v>
      </c>
      <c r="I18" s="19">
        <f t="shared" si="0"/>
        <v>500</v>
      </c>
    </row>
    <row r="19" ht="16.5" spans="1:9">
      <c r="A19" s="28">
        <v>15</v>
      </c>
      <c r="B19" s="19" t="s">
        <v>76</v>
      </c>
      <c r="C19" s="19" t="s">
        <v>77</v>
      </c>
      <c r="D19" s="19" t="s">
        <v>78</v>
      </c>
      <c r="E19" s="24" t="s">
        <v>79</v>
      </c>
      <c r="F19" s="19" t="s">
        <v>55</v>
      </c>
      <c r="G19" s="19">
        <v>4</v>
      </c>
      <c r="H19" s="19">
        <v>200</v>
      </c>
      <c r="I19" s="19">
        <f t="shared" si="0"/>
        <v>800</v>
      </c>
    </row>
    <row r="20" ht="16.5" spans="1:9">
      <c r="A20" s="28">
        <v>16</v>
      </c>
      <c r="B20" s="19" t="s">
        <v>80</v>
      </c>
      <c r="C20" s="19" t="s">
        <v>81</v>
      </c>
      <c r="D20" s="17" t="s">
        <v>81</v>
      </c>
      <c r="E20" s="20" t="s">
        <v>82</v>
      </c>
      <c r="F20" s="19" t="s">
        <v>83</v>
      </c>
      <c r="G20" s="71">
        <v>500</v>
      </c>
      <c r="H20" s="19">
        <v>1</v>
      </c>
      <c r="I20" s="19">
        <f t="shared" si="0"/>
        <v>500</v>
      </c>
    </row>
    <row r="21" ht="16.5" spans="1:9">
      <c r="A21" s="28">
        <v>17</v>
      </c>
      <c r="B21" s="19" t="s">
        <v>84</v>
      </c>
      <c r="C21" s="19" t="s">
        <v>85</v>
      </c>
      <c r="D21" s="19" t="s">
        <v>86</v>
      </c>
      <c r="E21" s="72" t="s">
        <v>87</v>
      </c>
      <c r="F21" s="19" t="s">
        <v>64</v>
      </c>
      <c r="G21" s="19">
        <v>120</v>
      </c>
      <c r="H21" s="19">
        <v>9</v>
      </c>
      <c r="I21" s="19">
        <f t="shared" si="0"/>
        <v>1080</v>
      </c>
    </row>
    <row r="22" ht="16.5" spans="1:9">
      <c r="A22" s="28">
        <v>18</v>
      </c>
      <c r="B22" s="21" t="s">
        <v>88</v>
      </c>
      <c r="C22" s="21" t="s">
        <v>89</v>
      </c>
      <c r="D22" s="21" t="s">
        <v>90</v>
      </c>
      <c r="E22" s="23" t="s">
        <v>91</v>
      </c>
      <c r="F22" s="21" t="s">
        <v>16</v>
      </c>
      <c r="G22" s="21">
        <v>110</v>
      </c>
      <c r="H22" s="21">
        <v>2</v>
      </c>
      <c r="I22" s="19">
        <f t="shared" si="0"/>
        <v>220</v>
      </c>
    </row>
    <row r="23" ht="28.5" spans="1:9">
      <c r="A23" s="28">
        <v>19</v>
      </c>
      <c r="B23" s="19" t="s">
        <v>92</v>
      </c>
      <c r="C23" s="19" t="s">
        <v>52</v>
      </c>
      <c r="D23" s="19" t="s">
        <v>93</v>
      </c>
      <c r="E23" s="24" t="s">
        <v>94</v>
      </c>
      <c r="F23" s="19" t="s">
        <v>95</v>
      </c>
      <c r="G23" s="19">
        <v>110</v>
      </c>
      <c r="H23" s="19">
        <v>2</v>
      </c>
      <c r="I23" s="19">
        <f t="shared" si="0"/>
        <v>220</v>
      </c>
    </row>
    <row r="24" ht="51" customHeight="1" spans="1:9">
      <c r="A24" s="28">
        <v>20</v>
      </c>
      <c r="B24" s="19" t="s">
        <v>96</v>
      </c>
      <c r="C24" s="19" t="s">
        <v>97</v>
      </c>
      <c r="D24" s="17" t="s">
        <v>98</v>
      </c>
      <c r="E24" s="20" t="s">
        <v>99</v>
      </c>
      <c r="F24" s="19" t="s">
        <v>16</v>
      </c>
      <c r="G24" s="71">
        <v>10800</v>
      </c>
      <c r="H24" s="19">
        <v>1</v>
      </c>
      <c r="I24" s="19">
        <f t="shared" si="0"/>
        <v>10800</v>
      </c>
    </row>
    <row r="25" ht="37" customHeight="1" spans="1:9">
      <c r="A25" s="28">
        <v>21</v>
      </c>
      <c r="B25" s="19" t="s">
        <v>100</v>
      </c>
      <c r="C25" s="19" t="s">
        <v>97</v>
      </c>
      <c r="D25" s="17" t="s">
        <v>101</v>
      </c>
      <c r="E25" s="20" t="s">
        <v>102</v>
      </c>
      <c r="F25" s="19" t="s">
        <v>16</v>
      </c>
      <c r="G25" s="71">
        <v>650</v>
      </c>
      <c r="H25" s="19">
        <v>2</v>
      </c>
      <c r="I25" s="19">
        <f t="shared" si="0"/>
        <v>1300</v>
      </c>
    </row>
    <row r="26" ht="25" customHeight="1" spans="1:9">
      <c r="A26" s="28">
        <v>22</v>
      </c>
      <c r="B26" s="19" t="s">
        <v>103</v>
      </c>
      <c r="C26" s="19" t="s">
        <v>97</v>
      </c>
      <c r="D26" s="17" t="s">
        <v>104</v>
      </c>
      <c r="E26" s="20" t="s">
        <v>105</v>
      </c>
      <c r="F26" s="19" t="s">
        <v>16</v>
      </c>
      <c r="G26" s="71">
        <v>4500</v>
      </c>
      <c r="H26" s="19">
        <v>3</v>
      </c>
      <c r="I26" s="19">
        <f t="shared" si="0"/>
        <v>13500</v>
      </c>
    </row>
    <row r="27" ht="25" customHeight="1" spans="1:9">
      <c r="A27" s="28">
        <v>23</v>
      </c>
      <c r="B27" s="19" t="s">
        <v>106</v>
      </c>
      <c r="C27" s="19" t="s">
        <v>97</v>
      </c>
      <c r="D27" s="17" t="s">
        <v>107</v>
      </c>
      <c r="E27" s="20" t="s">
        <v>108</v>
      </c>
      <c r="F27" s="19" t="s">
        <v>109</v>
      </c>
      <c r="G27" s="71">
        <v>200</v>
      </c>
      <c r="H27" s="19">
        <v>8</v>
      </c>
      <c r="I27" s="19">
        <f t="shared" si="0"/>
        <v>1600</v>
      </c>
    </row>
    <row r="28" ht="20" customHeight="1" spans="1:9">
      <c r="A28" s="28">
        <v>24</v>
      </c>
      <c r="B28" s="19" t="s">
        <v>110</v>
      </c>
      <c r="C28" s="19" t="s">
        <v>52</v>
      </c>
      <c r="D28" s="17" t="s">
        <v>111</v>
      </c>
      <c r="E28" s="20" t="s">
        <v>112</v>
      </c>
      <c r="F28" s="19" t="s">
        <v>55</v>
      </c>
      <c r="G28" s="71">
        <v>1</v>
      </c>
      <c r="H28" s="19">
        <v>1000</v>
      </c>
      <c r="I28" s="19">
        <f t="shared" si="0"/>
        <v>1000</v>
      </c>
    </row>
    <row r="29" ht="33" customHeight="1" spans="1:9">
      <c r="A29" s="28">
        <v>25</v>
      </c>
      <c r="B29" s="19" t="s">
        <v>113</v>
      </c>
      <c r="C29" s="19" t="s">
        <v>114</v>
      </c>
      <c r="D29" s="17" t="s">
        <v>115</v>
      </c>
      <c r="E29" s="20" t="s">
        <v>116</v>
      </c>
      <c r="F29" s="19" t="s">
        <v>117</v>
      </c>
      <c r="G29" s="71">
        <v>850</v>
      </c>
      <c r="H29" s="19">
        <v>2</v>
      </c>
      <c r="I29" s="19">
        <f t="shared" si="0"/>
        <v>1700</v>
      </c>
    </row>
    <row r="30" ht="33" customHeight="1" spans="1:9">
      <c r="A30" s="26" t="s">
        <v>118</v>
      </c>
      <c r="B30" s="26"/>
      <c r="C30" s="27"/>
      <c r="D30" s="27"/>
      <c r="E30" s="26"/>
      <c r="F30" s="27"/>
      <c r="G30" s="27"/>
      <c r="H30" s="27"/>
      <c r="I30" s="27"/>
    </row>
    <row r="31" ht="33" customHeight="1" spans="1:9">
      <c r="A31" s="28">
        <v>26</v>
      </c>
      <c r="B31" s="19" t="s">
        <v>12</v>
      </c>
      <c r="C31" s="19" t="s">
        <v>13</v>
      </c>
      <c r="D31" s="19" t="s">
        <v>119</v>
      </c>
      <c r="E31" s="20" t="s">
        <v>120</v>
      </c>
      <c r="F31" s="19" t="s">
        <v>16</v>
      </c>
      <c r="G31" s="19">
        <v>36300</v>
      </c>
      <c r="H31" s="19">
        <v>1</v>
      </c>
      <c r="I31" s="19">
        <f t="shared" ref="I31:I42" si="1">G31*H31</f>
        <v>36300</v>
      </c>
    </row>
    <row r="32" ht="50" customHeight="1" spans="1:9">
      <c r="A32" s="28">
        <v>27</v>
      </c>
      <c r="B32" s="68" t="s">
        <v>17</v>
      </c>
      <c r="C32" s="19" t="s">
        <v>13</v>
      </c>
      <c r="D32" s="19" t="s">
        <v>18</v>
      </c>
      <c r="E32" s="69" t="s">
        <v>121</v>
      </c>
      <c r="F32" s="19" t="s">
        <v>20</v>
      </c>
      <c r="G32" s="68">
        <v>1450</v>
      </c>
      <c r="H32" s="19">
        <v>36</v>
      </c>
      <c r="I32" s="19">
        <f t="shared" si="1"/>
        <v>52200</v>
      </c>
    </row>
    <row r="33" ht="33" customHeight="1" spans="1:9">
      <c r="A33" s="28">
        <v>28</v>
      </c>
      <c r="B33" s="19" t="s">
        <v>122</v>
      </c>
      <c r="C33" s="19" t="s">
        <v>123</v>
      </c>
      <c r="D33" s="19" t="s">
        <v>124</v>
      </c>
      <c r="E33" s="20" t="s">
        <v>125</v>
      </c>
      <c r="F33" s="19" t="s">
        <v>55</v>
      </c>
      <c r="G33" s="19">
        <v>5.9</v>
      </c>
      <c r="H33" s="19">
        <v>400</v>
      </c>
      <c r="I33" s="19">
        <f t="shared" si="1"/>
        <v>2360</v>
      </c>
    </row>
    <row r="34" ht="33" customHeight="1" spans="1:9">
      <c r="A34" s="28">
        <v>29</v>
      </c>
      <c r="B34" s="19" t="s">
        <v>56</v>
      </c>
      <c r="C34" s="19" t="s">
        <v>126</v>
      </c>
      <c r="D34" s="19" t="s">
        <v>127</v>
      </c>
      <c r="E34" s="24" t="s">
        <v>128</v>
      </c>
      <c r="F34" s="19" t="s">
        <v>16</v>
      </c>
      <c r="G34" s="19">
        <v>329</v>
      </c>
      <c r="H34" s="19">
        <v>2</v>
      </c>
      <c r="I34" s="19">
        <f t="shared" si="1"/>
        <v>658</v>
      </c>
    </row>
    <row r="35" ht="33" customHeight="1" spans="1:9">
      <c r="A35" s="28">
        <v>30</v>
      </c>
      <c r="B35" s="19" t="s">
        <v>60</v>
      </c>
      <c r="C35" s="19" t="s">
        <v>129</v>
      </c>
      <c r="D35" s="19" t="s">
        <v>62</v>
      </c>
      <c r="E35" s="20" t="s">
        <v>63</v>
      </c>
      <c r="F35" s="19" t="s">
        <v>64</v>
      </c>
      <c r="G35" s="19">
        <v>20</v>
      </c>
      <c r="H35" s="19">
        <v>24</v>
      </c>
      <c r="I35" s="19">
        <f t="shared" si="1"/>
        <v>480</v>
      </c>
    </row>
    <row r="36" ht="33" customHeight="1" spans="1:9">
      <c r="A36" s="28">
        <v>31</v>
      </c>
      <c r="B36" s="21" t="s">
        <v>88</v>
      </c>
      <c r="C36" s="21" t="s">
        <v>89</v>
      </c>
      <c r="D36" s="21" t="s">
        <v>90</v>
      </c>
      <c r="E36" s="23" t="s">
        <v>91</v>
      </c>
      <c r="F36" s="21" t="s">
        <v>16</v>
      </c>
      <c r="G36" s="21">
        <v>110</v>
      </c>
      <c r="H36" s="21">
        <v>2</v>
      </c>
      <c r="I36" s="19">
        <f t="shared" si="1"/>
        <v>220</v>
      </c>
    </row>
    <row r="37" ht="33" customHeight="1" spans="1:9">
      <c r="A37" s="28">
        <v>32</v>
      </c>
      <c r="B37" s="21" t="s">
        <v>177</v>
      </c>
      <c r="C37" s="21" t="s">
        <v>178</v>
      </c>
      <c r="D37" s="21" t="s">
        <v>81</v>
      </c>
      <c r="E37" s="23" t="s">
        <v>179</v>
      </c>
      <c r="F37" s="21" t="s">
        <v>117</v>
      </c>
      <c r="G37" s="21">
        <v>25</v>
      </c>
      <c r="H37" s="21">
        <v>50</v>
      </c>
      <c r="I37" s="19">
        <f t="shared" si="1"/>
        <v>1250</v>
      </c>
    </row>
    <row r="38" ht="33" customHeight="1" spans="1:9">
      <c r="A38" s="28">
        <v>33</v>
      </c>
      <c r="B38" s="21" t="s">
        <v>130</v>
      </c>
      <c r="C38" s="21" t="s">
        <v>131</v>
      </c>
      <c r="D38" s="21" t="s">
        <v>132</v>
      </c>
      <c r="E38" s="23" t="s">
        <v>133</v>
      </c>
      <c r="F38" s="21" t="s">
        <v>55</v>
      </c>
      <c r="G38" s="21">
        <v>23.75</v>
      </c>
      <c r="H38" s="21">
        <v>300</v>
      </c>
      <c r="I38" s="19">
        <f t="shared" si="1"/>
        <v>7125</v>
      </c>
    </row>
    <row r="39" ht="33" customHeight="1" spans="1:9">
      <c r="A39" s="28">
        <v>34</v>
      </c>
      <c r="B39" s="21" t="s">
        <v>130</v>
      </c>
      <c r="C39" s="21" t="s">
        <v>131</v>
      </c>
      <c r="D39" s="21" t="s">
        <v>134</v>
      </c>
      <c r="E39" s="23" t="s">
        <v>135</v>
      </c>
      <c r="F39" s="21" t="s">
        <v>55</v>
      </c>
      <c r="G39" s="21">
        <v>41.56</v>
      </c>
      <c r="H39" s="21">
        <v>300</v>
      </c>
      <c r="I39" s="19">
        <f t="shared" si="1"/>
        <v>12468</v>
      </c>
    </row>
    <row r="40" ht="33" customHeight="1" spans="1:9">
      <c r="A40" s="28">
        <v>35</v>
      </c>
      <c r="B40" s="21" t="s">
        <v>136</v>
      </c>
      <c r="C40" s="21" t="s">
        <v>131</v>
      </c>
      <c r="D40" s="21">
        <v>25</v>
      </c>
      <c r="E40" s="23" t="s">
        <v>137</v>
      </c>
      <c r="F40" s="21" t="s">
        <v>138</v>
      </c>
      <c r="G40" s="21">
        <v>25</v>
      </c>
      <c r="H40" s="21">
        <v>300</v>
      </c>
      <c r="I40" s="19">
        <f t="shared" si="1"/>
        <v>7500</v>
      </c>
    </row>
    <row r="41" ht="33" customHeight="1" spans="1:9">
      <c r="A41" s="28">
        <v>36</v>
      </c>
      <c r="B41" s="21" t="s">
        <v>139</v>
      </c>
      <c r="C41" s="21" t="s">
        <v>131</v>
      </c>
      <c r="D41" s="21" t="s">
        <v>140</v>
      </c>
      <c r="E41" s="23" t="s">
        <v>141</v>
      </c>
      <c r="F41" s="21" t="s">
        <v>83</v>
      </c>
      <c r="G41" s="21">
        <v>340</v>
      </c>
      <c r="H41" s="21">
        <v>2</v>
      </c>
      <c r="I41" s="19">
        <f t="shared" si="1"/>
        <v>680</v>
      </c>
    </row>
    <row r="42" ht="33" customHeight="1" spans="1:9">
      <c r="A42" s="28">
        <v>37</v>
      </c>
      <c r="B42" s="21" t="s">
        <v>142</v>
      </c>
      <c r="C42" s="21" t="s">
        <v>143</v>
      </c>
      <c r="D42" s="21" t="s">
        <v>144</v>
      </c>
      <c r="E42" s="23" t="s">
        <v>145</v>
      </c>
      <c r="F42" s="21" t="s">
        <v>55</v>
      </c>
      <c r="G42" s="21">
        <v>94.57</v>
      </c>
      <c r="H42" s="21">
        <v>50</v>
      </c>
      <c r="I42" s="19">
        <f t="shared" si="1"/>
        <v>4728.5</v>
      </c>
    </row>
    <row r="43" ht="30" customHeight="1" spans="1:9">
      <c r="A43" s="26" t="s">
        <v>146</v>
      </c>
      <c r="B43" s="26"/>
      <c r="C43" s="27"/>
      <c r="D43" s="27"/>
      <c r="E43" s="26"/>
      <c r="F43" s="27"/>
      <c r="G43" s="27"/>
      <c r="H43" s="27"/>
      <c r="I43" s="27"/>
    </row>
    <row r="44" ht="117" customHeight="1" spans="1:9">
      <c r="A44" s="28">
        <v>38</v>
      </c>
      <c r="B44" s="28" t="s">
        <v>147</v>
      </c>
      <c r="C44" s="28" t="s">
        <v>148</v>
      </c>
      <c r="D44" s="30" t="s">
        <v>149</v>
      </c>
      <c r="E44" s="30"/>
      <c r="F44" s="28" t="s">
        <v>150</v>
      </c>
      <c r="G44" s="28">
        <v>2000</v>
      </c>
      <c r="H44" s="28">
        <v>1</v>
      </c>
      <c r="I44" s="28">
        <f t="shared" ref="I44:I49" si="2">G44*H44</f>
        <v>2000</v>
      </c>
    </row>
    <row r="45" ht="83" customHeight="1" spans="1:9">
      <c r="A45" s="28">
        <v>39</v>
      </c>
      <c r="B45" s="28" t="s">
        <v>147</v>
      </c>
      <c r="C45" s="28" t="s">
        <v>151</v>
      </c>
      <c r="D45" s="30" t="s">
        <v>152</v>
      </c>
      <c r="E45" s="30"/>
      <c r="F45" s="28" t="s">
        <v>150</v>
      </c>
      <c r="G45" s="28">
        <f>1000*5+300*5</f>
        <v>6500</v>
      </c>
      <c r="H45" s="28">
        <v>1</v>
      </c>
      <c r="I45" s="28">
        <f t="shared" si="2"/>
        <v>6500</v>
      </c>
    </row>
    <row r="46" ht="62" customHeight="1" spans="1:9">
      <c r="A46" s="28">
        <v>40</v>
      </c>
      <c r="B46" s="28" t="s">
        <v>147</v>
      </c>
      <c r="C46" s="28" t="s">
        <v>153</v>
      </c>
      <c r="D46" s="30" t="s">
        <v>154</v>
      </c>
      <c r="E46" s="30"/>
      <c r="F46" s="28" t="s">
        <v>150</v>
      </c>
      <c r="G46" s="28">
        <v>1500</v>
      </c>
      <c r="H46" s="28">
        <v>1</v>
      </c>
      <c r="I46" s="28">
        <f t="shared" si="2"/>
        <v>1500</v>
      </c>
    </row>
    <row r="47" ht="41" customHeight="1" spans="1:9">
      <c r="A47" s="28">
        <v>41</v>
      </c>
      <c r="B47" s="28" t="s">
        <v>147</v>
      </c>
      <c r="C47" s="28" t="s">
        <v>155</v>
      </c>
      <c r="D47" s="30" t="s">
        <v>156</v>
      </c>
      <c r="E47" s="30"/>
      <c r="F47" s="28" t="s">
        <v>150</v>
      </c>
      <c r="G47" s="28">
        <v>1000</v>
      </c>
      <c r="H47" s="28">
        <v>1</v>
      </c>
      <c r="I47" s="28">
        <f t="shared" si="2"/>
        <v>1000</v>
      </c>
    </row>
    <row r="48" ht="45" customHeight="1" spans="1:9">
      <c r="A48" s="28">
        <v>42</v>
      </c>
      <c r="B48" s="28" t="s">
        <v>147</v>
      </c>
      <c r="C48" s="28" t="s">
        <v>157</v>
      </c>
      <c r="D48" s="30" t="s">
        <v>158</v>
      </c>
      <c r="E48" s="30"/>
      <c r="F48" s="28" t="s">
        <v>150</v>
      </c>
      <c r="G48" s="28">
        <v>500</v>
      </c>
      <c r="H48" s="28">
        <v>1</v>
      </c>
      <c r="I48" s="28">
        <f t="shared" si="2"/>
        <v>500</v>
      </c>
    </row>
    <row r="49" ht="63" customHeight="1" spans="1:9">
      <c r="A49" s="28">
        <v>43</v>
      </c>
      <c r="B49" s="28" t="s">
        <v>147</v>
      </c>
      <c r="C49" s="28" t="s">
        <v>159</v>
      </c>
      <c r="D49" s="30" t="s">
        <v>160</v>
      </c>
      <c r="E49" s="30"/>
      <c r="F49" s="28" t="s">
        <v>150</v>
      </c>
      <c r="G49" s="28">
        <v>6000</v>
      </c>
      <c r="H49" s="28">
        <v>1</v>
      </c>
      <c r="I49" s="28">
        <f t="shared" si="2"/>
        <v>6000</v>
      </c>
    </row>
    <row r="50" ht="32" customHeight="1" spans="1:9">
      <c r="A50" s="26" t="s">
        <v>161</v>
      </c>
      <c r="B50" s="26"/>
      <c r="C50" s="27"/>
      <c r="D50" s="27"/>
      <c r="E50" s="26"/>
      <c r="F50" s="27"/>
      <c r="G50" s="27"/>
      <c r="H50" s="27"/>
      <c r="I50" s="27"/>
    </row>
    <row r="51" ht="52" customHeight="1" spans="1:9">
      <c r="A51" s="28">
        <v>44</v>
      </c>
      <c r="B51" s="28" t="s">
        <v>180</v>
      </c>
      <c r="C51" s="28" t="s">
        <v>81</v>
      </c>
      <c r="D51" s="30" t="s">
        <v>163</v>
      </c>
      <c r="E51" s="30"/>
      <c r="F51" s="28" t="s">
        <v>150</v>
      </c>
      <c r="G51" s="28">
        <v>3500</v>
      </c>
      <c r="H51" s="28">
        <v>1</v>
      </c>
      <c r="I51" s="28">
        <f t="shared" ref="I51:I53" si="3">G51*H51</f>
        <v>3500</v>
      </c>
    </row>
    <row r="52" ht="106" customHeight="1" spans="1:9">
      <c r="A52" s="28">
        <v>45</v>
      </c>
      <c r="B52" s="28" t="s">
        <v>147</v>
      </c>
      <c r="C52" s="28" t="s">
        <v>148</v>
      </c>
      <c r="D52" s="30" t="s">
        <v>164</v>
      </c>
      <c r="E52" s="30"/>
      <c r="F52" s="28" t="s">
        <v>150</v>
      </c>
      <c r="G52" s="28">
        <v>2000</v>
      </c>
      <c r="H52" s="28">
        <v>1</v>
      </c>
      <c r="I52" s="28">
        <f t="shared" si="3"/>
        <v>2000</v>
      </c>
    </row>
    <row r="53" ht="71" customHeight="1" spans="1:9">
      <c r="A53" s="28">
        <v>46</v>
      </c>
      <c r="B53" s="28" t="s">
        <v>165</v>
      </c>
      <c r="C53" s="28" t="s">
        <v>81</v>
      </c>
      <c r="D53" s="30" t="s">
        <v>181</v>
      </c>
      <c r="E53" s="30"/>
      <c r="F53" s="28" t="s">
        <v>150</v>
      </c>
      <c r="G53" s="28">
        <f>300*6*4+1000</f>
        <v>8200</v>
      </c>
      <c r="H53" s="28">
        <v>1</v>
      </c>
      <c r="I53" s="28">
        <f t="shared" si="3"/>
        <v>8200</v>
      </c>
    </row>
    <row r="54" ht="30" customHeight="1" spans="1:9">
      <c r="A54" s="26" t="s">
        <v>167</v>
      </c>
      <c r="B54" s="26"/>
      <c r="C54" s="27"/>
      <c r="D54" s="27"/>
      <c r="E54" s="26"/>
      <c r="F54" s="27"/>
      <c r="G54" s="27"/>
      <c r="H54" s="27"/>
      <c r="I54" s="27"/>
    </row>
    <row r="55" ht="27" customHeight="1" spans="1:9">
      <c r="A55" s="73" t="s">
        <v>168</v>
      </c>
      <c r="B55" s="74" t="s">
        <v>169</v>
      </c>
      <c r="C55" s="75" t="s">
        <v>182</v>
      </c>
      <c r="D55" s="76"/>
      <c r="E55" s="77"/>
      <c r="F55" s="74" t="s">
        <v>150</v>
      </c>
      <c r="G55" s="74"/>
      <c r="H55" s="74">
        <v>1</v>
      </c>
      <c r="I55" s="73">
        <f>SUM(I5:I42)</f>
        <v>367513.5</v>
      </c>
    </row>
    <row r="56" ht="27" customHeight="1" spans="1:9">
      <c r="A56" s="73" t="s">
        <v>171</v>
      </c>
      <c r="B56" s="74" t="s">
        <v>172</v>
      </c>
      <c r="C56" s="75" t="s">
        <v>183</v>
      </c>
      <c r="D56" s="76"/>
      <c r="E56" s="77"/>
      <c r="F56" s="74" t="s">
        <v>150</v>
      </c>
      <c r="G56" s="74"/>
      <c r="H56" s="74">
        <v>1</v>
      </c>
      <c r="I56" s="73">
        <f>SUM(I44:I53)</f>
        <v>31200</v>
      </c>
    </row>
    <row r="57" ht="30" customHeight="1" spans="1:9">
      <c r="A57" s="78"/>
      <c r="B57" s="78" t="s">
        <v>174</v>
      </c>
      <c r="C57" s="79">
        <f>I55+I56</f>
        <v>398713.5</v>
      </c>
      <c r="D57" s="80"/>
      <c r="E57" s="80"/>
      <c r="F57" s="80"/>
      <c r="G57" s="80"/>
      <c r="H57" s="80"/>
      <c r="I57" s="83"/>
    </row>
    <row r="58" ht="245" customHeight="1" spans="1:9">
      <c r="A58" s="81" t="s">
        <v>184</v>
      </c>
      <c r="B58" s="82"/>
      <c r="C58" s="82"/>
      <c r="D58" s="82"/>
      <c r="E58" s="82"/>
      <c r="F58" s="82"/>
      <c r="G58" s="82"/>
      <c r="H58" s="82"/>
      <c r="I58" s="84"/>
    </row>
  </sheetData>
  <mergeCells count="20">
    <mergeCell ref="A1:I1"/>
    <mergeCell ref="A2:I2"/>
    <mergeCell ref="A4:I4"/>
    <mergeCell ref="A30:I30"/>
    <mergeCell ref="A43:I43"/>
    <mergeCell ref="D44:E44"/>
    <mergeCell ref="D45:E45"/>
    <mergeCell ref="D46:E46"/>
    <mergeCell ref="D47:E47"/>
    <mergeCell ref="D48:E48"/>
    <mergeCell ref="D49:E49"/>
    <mergeCell ref="A50:I50"/>
    <mergeCell ref="D51:E51"/>
    <mergeCell ref="D52:E52"/>
    <mergeCell ref="D53:E53"/>
    <mergeCell ref="A54:I54"/>
    <mergeCell ref="C55:E55"/>
    <mergeCell ref="C56:E56"/>
    <mergeCell ref="C57:I57"/>
    <mergeCell ref="A58:I58"/>
  </mergeCells>
  <pageMargins left="0.61" right="0.41" top="0.4" bottom="0.75" header="0.3" footer="0.3"/>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workbookViewId="0">
      <pane ySplit="1" topLeftCell="A3" activePane="bottomLeft" state="frozen"/>
      <selection/>
      <selection pane="bottomLeft" activeCell="C4" sqref="C4"/>
    </sheetView>
  </sheetViews>
  <sheetFormatPr defaultColWidth="9" defaultRowHeight="13.5"/>
  <cols>
    <col min="1" max="1" width="3.625" style="2" customWidth="1"/>
    <col min="2" max="2" width="9.125" style="3" customWidth="1"/>
    <col min="3" max="3" width="9.375" style="2" customWidth="1"/>
    <col min="4" max="4" width="67.375" style="3" customWidth="1"/>
    <col min="5" max="5" width="3.75" style="2" customWidth="1"/>
    <col min="6" max="6" width="5.875" style="2" customWidth="1"/>
    <col min="7" max="7" width="8.25" style="2" customWidth="1"/>
    <col min="8" max="8" width="12.625" style="4" customWidth="1"/>
    <col min="9" max="9" width="7.125" style="5" customWidth="1"/>
    <col min="10" max="10" width="9.375" style="5"/>
    <col min="11" max="16384" width="9" style="5"/>
  </cols>
  <sheetData>
    <row r="1" ht="50" customHeight="1" spans="1:9">
      <c r="A1" s="6" t="s">
        <v>2</v>
      </c>
      <c r="B1" s="6" t="s">
        <v>3</v>
      </c>
      <c r="C1" s="6" t="s">
        <v>5</v>
      </c>
      <c r="D1" s="6" t="s">
        <v>6</v>
      </c>
      <c r="E1" s="6" t="s">
        <v>7</v>
      </c>
      <c r="F1" s="6" t="s">
        <v>9</v>
      </c>
      <c r="G1" s="6" t="s">
        <v>185</v>
      </c>
      <c r="H1" s="7" t="s">
        <v>186</v>
      </c>
      <c r="I1" s="6" t="s">
        <v>187</v>
      </c>
    </row>
    <row r="2" ht="24" customHeight="1" spans="1:9">
      <c r="A2" s="8" t="s">
        <v>11</v>
      </c>
      <c r="B2" s="9"/>
      <c r="C2" s="9"/>
      <c r="D2" s="9"/>
      <c r="E2" s="9"/>
      <c r="F2" s="9"/>
      <c r="G2" s="10"/>
      <c r="H2" s="11"/>
      <c r="I2" s="61"/>
    </row>
    <row r="3" s="1" customFormat="1" ht="365" customHeight="1" spans="1:11">
      <c r="A3" s="12">
        <v>1</v>
      </c>
      <c r="B3" s="13" t="s">
        <v>27</v>
      </c>
      <c r="C3" s="13" t="s">
        <v>28</v>
      </c>
      <c r="D3" s="14" t="s">
        <v>188</v>
      </c>
      <c r="E3" s="13" t="s">
        <v>16</v>
      </c>
      <c r="F3" s="13">
        <v>1</v>
      </c>
      <c r="G3" s="13">
        <v>5045</v>
      </c>
      <c r="H3" s="15">
        <f>G3*F3</f>
        <v>5045</v>
      </c>
      <c r="I3" s="62"/>
      <c r="K3" s="63"/>
    </row>
    <row r="4" ht="254" customHeight="1" spans="1:9">
      <c r="A4" s="16">
        <v>2</v>
      </c>
      <c r="B4" s="17" t="s">
        <v>33</v>
      </c>
      <c r="C4" s="17" t="s">
        <v>189</v>
      </c>
      <c r="D4" s="18" t="s">
        <v>190</v>
      </c>
      <c r="E4" s="17" t="s">
        <v>16</v>
      </c>
      <c r="F4" s="17">
        <v>1</v>
      </c>
      <c r="G4" s="17">
        <v>32300</v>
      </c>
      <c r="H4" s="15">
        <f t="shared" ref="H4:H34" si="0">G4*F4</f>
        <v>32300</v>
      </c>
      <c r="I4" s="17" t="s">
        <v>191</v>
      </c>
    </row>
    <row r="5" ht="409" customHeight="1" spans="1:9">
      <c r="A5" s="16">
        <v>3</v>
      </c>
      <c r="B5" s="17" t="s">
        <v>36</v>
      </c>
      <c r="C5" s="19" t="s">
        <v>37</v>
      </c>
      <c r="D5" s="20" t="s">
        <v>38</v>
      </c>
      <c r="E5" s="19" t="s">
        <v>39</v>
      </c>
      <c r="F5" s="19">
        <f>243+76+300+160</f>
        <v>779</v>
      </c>
      <c r="G5" s="19">
        <v>40</v>
      </c>
      <c r="H5" s="15">
        <f t="shared" si="0"/>
        <v>31160</v>
      </c>
      <c r="I5" s="61"/>
    </row>
    <row r="6" ht="409" customHeight="1" spans="1:9">
      <c r="A6" s="16">
        <v>4</v>
      </c>
      <c r="B6" s="21" t="s">
        <v>40</v>
      </c>
      <c r="C6" s="21" t="s">
        <v>41</v>
      </c>
      <c r="D6" s="22" t="s">
        <v>42</v>
      </c>
      <c r="E6" s="19" t="s">
        <v>39</v>
      </c>
      <c r="F6" s="19">
        <f>243+76+160</f>
        <v>479</v>
      </c>
      <c r="G6" s="19">
        <v>8</v>
      </c>
      <c r="H6" s="15">
        <f t="shared" si="0"/>
        <v>3832</v>
      </c>
      <c r="I6" s="61"/>
    </row>
    <row r="7" ht="258" customHeight="1" spans="1:9">
      <c r="A7" s="16">
        <v>5</v>
      </c>
      <c r="B7" s="21" t="s">
        <v>43</v>
      </c>
      <c r="C7" s="21" t="s">
        <v>45</v>
      </c>
      <c r="D7" s="23" t="s">
        <v>46</v>
      </c>
      <c r="E7" s="19" t="s">
        <v>16</v>
      </c>
      <c r="F7" s="21">
        <v>2</v>
      </c>
      <c r="G7" s="19">
        <v>1850</v>
      </c>
      <c r="H7" s="15">
        <f t="shared" si="0"/>
        <v>3700</v>
      </c>
      <c r="I7" s="61"/>
    </row>
    <row r="8" ht="27" customHeight="1" spans="1:9">
      <c r="A8" s="16">
        <v>6</v>
      </c>
      <c r="B8" s="19" t="s">
        <v>122</v>
      </c>
      <c r="C8" s="19" t="s">
        <v>124</v>
      </c>
      <c r="D8" s="20" t="s">
        <v>125</v>
      </c>
      <c r="E8" s="19" t="s">
        <v>55</v>
      </c>
      <c r="F8" s="19">
        <v>150</v>
      </c>
      <c r="G8" s="19">
        <v>5.8</v>
      </c>
      <c r="H8" s="15">
        <f t="shared" si="0"/>
        <v>870</v>
      </c>
      <c r="I8" s="61"/>
    </row>
    <row r="9" ht="39" customHeight="1" spans="1:9">
      <c r="A9" s="16">
        <v>7</v>
      </c>
      <c r="B9" s="19" t="s">
        <v>56</v>
      </c>
      <c r="C9" s="19" t="s">
        <v>127</v>
      </c>
      <c r="D9" s="24" t="s">
        <v>128</v>
      </c>
      <c r="E9" s="19" t="s">
        <v>16</v>
      </c>
      <c r="F9" s="19">
        <v>2</v>
      </c>
      <c r="G9" s="19">
        <v>296</v>
      </c>
      <c r="H9" s="15">
        <f t="shared" si="0"/>
        <v>592</v>
      </c>
      <c r="I9" s="61"/>
    </row>
    <row r="10" ht="15" customHeight="1" spans="1:9">
      <c r="A10" s="16">
        <v>8</v>
      </c>
      <c r="B10" s="19" t="s">
        <v>60</v>
      </c>
      <c r="C10" s="19" t="s">
        <v>62</v>
      </c>
      <c r="D10" s="20" t="s">
        <v>63</v>
      </c>
      <c r="E10" s="19" t="s">
        <v>64</v>
      </c>
      <c r="F10" s="19">
        <v>24</v>
      </c>
      <c r="G10" s="19">
        <v>14.2</v>
      </c>
      <c r="H10" s="15">
        <f t="shared" si="0"/>
        <v>340.8</v>
      </c>
      <c r="I10" s="61"/>
    </row>
    <row r="11" ht="33" customHeight="1" spans="1:9">
      <c r="A11" s="16">
        <v>9</v>
      </c>
      <c r="B11" s="19" t="s">
        <v>65</v>
      </c>
      <c r="C11" s="19" t="s">
        <v>67</v>
      </c>
      <c r="D11" s="20" t="s">
        <v>68</v>
      </c>
      <c r="E11" s="19" t="s">
        <v>55</v>
      </c>
      <c r="F11" s="19">
        <v>200</v>
      </c>
      <c r="G11" s="19">
        <v>2.29</v>
      </c>
      <c r="H11" s="15">
        <f t="shared" si="0"/>
        <v>458</v>
      </c>
      <c r="I11" s="61"/>
    </row>
    <row r="12" ht="48" customHeight="1" spans="1:9">
      <c r="A12" s="16">
        <v>10</v>
      </c>
      <c r="B12" s="19" t="s">
        <v>69</v>
      </c>
      <c r="C12" s="19" t="s">
        <v>70</v>
      </c>
      <c r="D12" s="20" t="s">
        <v>71</v>
      </c>
      <c r="E12" s="19" t="s">
        <v>55</v>
      </c>
      <c r="F12" s="19">
        <v>300</v>
      </c>
      <c r="G12" s="19">
        <v>2.65</v>
      </c>
      <c r="H12" s="15">
        <f t="shared" si="0"/>
        <v>795</v>
      </c>
      <c r="I12" s="61"/>
    </row>
    <row r="13" ht="16.5" spans="1:9">
      <c r="A13" s="16">
        <v>11</v>
      </c>
      <c r="B13" s="19" t="s">
        <v>72</v>
      </c>
      <c r="C13" s="17" t="s">
        <v>74</v>
      </c>
      <c r="D13" s="20" t="s">
        <v>75</v>
      </c>
      <c r="E13" s="19" t="s">
        <v>55</v>
      </c>
      <c r="F13" s="19">
        <v>25</v>
      </c>
      <c r="G13" s="19">
        <v>20</v>
      </c>
      <c r="H13" s="15">
        <f t="shared" si="0"/>
        <v>500</v>
      </c>
      <c r="I13" s="61"/>
    </row>
    <row r="14" ht="28.5" spans="1:9">
      <c r="A14" s="16">
        <v>12</v>
      </c>
      <c r="B14" s="19" t="s">
        <v>76</v>
      </c>
      <c r="C14" s="19" t="s">
        <v>78</v>
      </c>
      <c r="D14" s="24" t="s">
        <v>79</v>
      </c>
      <c r="E14" s="19" t="s">
        <v>55</v>
      </c>
      <c r="F14" s="19">
        <v>200</v>
      </c>
      <c r="G14" s="19">
        <v>2.7</v>
      </c>
      <c r="H14" s="15">
        <f t="shared" si="0"/>
        <v>540</v>
      </c>
      <c r="I14" s="61"/>
    </row>
    <row r="15" ht="21" customHeight="1" spans="1:9">
      <c r="A15" s="16">
        <v>13</v>
      </c>
      <c r="B15" s="19" t="s">
        <v>80</v>
      </c>
      <c r="C15" s="17" t="s">
        <v>81</v>
      </c>
      <c r="D15" s="20" t="s">
        <v>82</v>
      </c>
      <c r="E15" s="19" t="s">
        <v>83</v>
      </c>
      <c r="F15" s="19">
        <v>1</v>
      </c>
      <c r="G15" s="19">
        <v>500</v>
      </c>
      <c r="H15" s="15">
        <f t="shared" si="0"/>
        <v>500</v>
      </c>
      <c r="I15" s="61"/>
    </row>
    <row r="16" ht="28.5" spans="1:9">
      <c r="A16" s="16">
        <v>14</v>
      </c>
      <c r="B16" s="19" t="s">
        <v>84</v>
      </c>
      <c r="C16" s="19" t="s">
        <v>86</v>
      </c>
      <c r="D16" s="25" t="s">
        <v>192</v>
      </c>
      <c r="E16" s="19" t="s">
        <v>64</v>
      </c>
      <c r="F16" s="19">
        <v>9</v>
      </c>
      <c r="G16" s="19">
        <v>120</v>
      </c>
      <c r="H16" s="15">
        <f t="shared" si="0"/>
        <v>1080</v>
      </c>
      <c r="I16" s="61"/>
    </row>
    <row r="17" ht="28.5" spans="1:9">
      <c r="A17" s="16">
        <v>15</v>
      </c>
      <c r="B17" s="21" t="s">
        <v>88</v>
      </c>
      <c r="C17" s="21" t="s">
        <v>193</v>
      </c>
      <c r="D17" s="18" t="s">
        <v>194</v>
      </c>
      <c r="E17" s="21" t="s">
        <v>16</v>
      </c>
      <c r="F17" s="21">
        <v>2</v>
      </c>
      <c r="G17" s="19">
        <v>122</v>
      </c>
      <c r="H17" s="15">
        <f t="shared" si="0"/>
        <v>244</v>
      </c>
      <c r="I17" s="61"/>
    </row>
    <row r="18" ht="28.5" spans="1:9">
      <c r="A18" s="16">
        <v>16</v>
      </c>
      <c r="B18" s="19" t="s">
        <v>92</v>
      </c>
      <c r="C18" s="19" t="s">
        <v>93</v>
      </c>
      <c r="D18" s="18" t="s">
        <v>195</v>
      </c>
      <c r="E18" s="19" t="s">
        <v>95</v>
      </c>
      <c r="F18" s="19">
        <v>2</v>
      </c>
      <c r="G18" s="19">
        <v>98</v>
      </c>
      <c r="H18" s="15">
        <f t="shared" si="0"/>
        <v>196</v>
      </c>
      <c r="I18" s="61"/>
    </row>
    <row r="19" ht="261" customHeight="1" spans="1:9">
      <c r="A19" s="16">
        <v>17</v>
      </c>
      <c r="B19" s="19" t="s">
        <v>96</v>
      </c>
      <c r="C19" s="17" t="s">
        <v>98</v>
      </c>
      <c r="D19" s="18" t="s">
        <v>196</v>
      </c>
      <c r="E19" s="19" t="s">
        <v>16</v>
      </c>
      <c r="F19" s="19">
        <v>1</v>
      </c>
      <c r="G19" s="19">
        <v>10800</v>
      </c>
      <c r="H19" s="15">
        <f t="shared" si="0"/>
        <v>10800</v>
      </c>
      <c r="I19" s="61"/>
    </row>
    <row r="20" ht="38" customHeight="1" spans="1:9">
      <c r="A20" s="16">
        <v>18</v>
      </c>
      <c r="B20" s="19" t="s">
        <v>100</v>
      </c>
      <c r="C20" s="17" t="s">
        <v>101</v>
      </c>
      <c r="D20" s="18" t="s">
        <v>102</v>
      </c>
      <c r="E20" s="19" t="s">
        <v>16</v>
      </c>
      <c r="F20" s="19">
        <v>2</v>
      </c>
      <c r="G20" s="19">
        <v>650</v>
      </c>
      <c r="H20" s="15">
        <f t="shared" si="0"/>
        <v>1300</v>
      </c>
      <c r="I20" s="61"/>
    </row>
    <row r="21" ht="234" customHeight="1" spans="1:9">
      <c r="A21" s="16">
        <v>19</v>
      </c>
      <c r="B21" s="19" t="s">
        <v>103</v>
      </c>
      <c r="C21" s="17" t="s">
        <v>104</v>
      </c>
      <c r="D21" s="18" t="s">
        <v>197</v>
      </c>
      <c r="E21" s="19" t="s">
        <v>16</v>
      </c>
      <c r="F21" s="19">
        <v>3</v>
      </c>
      <c r="G21" s="19">
        <v>4500</v>
      </c>
      <c r="H21" s="15">
        <f t="shared" si="0"/>
        <v>13500</v>
      </c>
      <c r="I21" s="61"/>
    </row>
    <row r="22" ht="25" customHeight="1" spans="1:9">
      <c r="A22" s="16">
        <v>20</v>
      </c>
      <c r="B22" s="19" t="s">
        <v>106</v>
      </c>
      <c r="C22" s="17" t="s">
        <v>107</v>
      </c>
      <c r="D22" s="20" t="s">
        <v>108</v>
      </c>
      <c r="E22" s="19" t="s">
        <v>109</v>
      </c>
      <c r="F22" s="19">
        <v>8</v>
      </c>
      <c r="G22" s="19">
        <v>200</v>
      </c>
      <c r="H22" s="15">
        <f t="shared" si="0"/>
        <v>1600</v>
      </c>
      <c r="I22" s="61"/>
    </row>
    <row r="23" ht="27" customHeight="1" spans="1:9">
      <c r="A23" s="16">
        <v>21</v>
      </c>
      <c r="B23" s="19" t="s">
        <v>110</v>
      </c>
      <c r="C23" s="17" t="s">
        <v>111</v>
      </c>
      <c r="D23" s="20" t="s">
        <v>112</v>
      </c>
      <c r="E23" s="19" t="s">
        <v>55</v>
      </c>
      <c r="F23" s="19">
        <v>1000</v>
      </c>
      <c r="G23" s="19">
        <v>0.79</v>
      </c>
      <c r="H23" s="15">
        <f t="shared" si="0"/>
        <v>790</v>
      </c>
      <c r="I23" s="61"/>
    </row>
    <row r="24" ht="33" customHeight="1" spans="1:9">
      <c r="A24" s="16">
        <v>22</v>
      </c>
      <c r="B24" s="19" t="s">
        <v>113</v>
      </c>
      <c r="C24" s="17" t="s">
        <v>115</v>
      </c>
      <c r="D24" s="20" t="s">
        <v>116</v>
      </c>
      <c r="E24" s="19" t="s">
        <v>117</v>
      </c>
      <c r="F24" s="19">
        <v>2</v>
      </c>
      <c r="G24" s="19">
        <v>850</v>
      </c>
      <c r="H24" s="15">
        <f t="shared" si="0"/>
        <v>1700</v>
      </c>
      <c r="I24" s="61"/>
    </row>
    <row r="25" ht="33" customHeight="1" spans="1:9">
      <c r="A25" s="26" t="s">
        <v>118</v>
      </c>
      <c r="B25" s="26"/>
      <c r="C25" s="27"/>
      <c r="D25" s="26"/>
      <c r="E25" s="27"/>
      <c r="F25" s="27"/>
      <c r="G25" s="27"/>
      <c r="H25" s="15">
        <f t="shared" si="0"/>
        <v>0</v>
      </c>
      <c r="I25" s="61"/>
    </row>
    <row r="26" ht="33" customHeight="1" spans="1:9">
      <c r="A26" s="28">
        <v>23</v>
      </c>
      <c r="B26" s="19" t="s">
        <v>122</v>
      </c>
      <c r="C26" s="19" t="s">
        <v>124</v>
      </c>
      <c r="D26" s="20" t="s">
        <v>125</v>
      </c>
      <c r="E26" s="19" t="s">
        <v>55</v>
      </c>
      <c r="F26" s="19">
        <v>400</v>
      </c>
      <c r="G26" s="19">
        <v>5.8</v>
      </c>
      <c r="H26" s="15">
        <f t="shared" si="0"/>
        <v>2320</v>
      </c>
      <c r="I26" s="61"/>
    </row>
    <row r="27" ht="33" customHeight="1" spans="1:9">
      <c r="A27" s="28">
        <v>24</v>
      </c>
      <c r="B27" s="19" t="s">
        <v>56</v>
      </c>
      <c r="C27" s="19" t="s">
        <v>127</v>
      </c>
      <c r="D27" s="24" t="s">
        <v>128</v>
      </c>
      <c r="E27" s="19" t="s">
        <v>16</v>
      </c>
      <c r="F27" s="19">
        <v>2</v>
      </c>
      <c r="G27" s="19">
        <v>296</v>
      </c>
      <c r="H27" s="15">
        <f t="shared" si="0"/>
        <v>592</v>
      </c>
      <c r="I27" s="61"/>
    </row>
    <row r="28" ht="33" customHeight="1" spans="1:9">
      <c r="A28" s="28">
        <v>25</v>
      </c>
      <c r="B28" s="19" t="s">
        <v>60</v>
      </c>
      <c r="C28" s="19" t="s">
        <v>62</v>
      </c>
      <c r="D28" s="20" t="s">
        <v>63</v>
      </c>
      <c r="E28" s="19" t="s">
        <v>64</v>
      </c>
      <c r="F28" s="19">
        <v>24</v>
      </c>
      <c r="G28" s="19">
        <v>14.2</v>
      </c>
      <c r="H28" s="15">
        <f t="shared" si="0"/>
        <v>340.8</v>
      </c>
      <c r="I28" s="61"/>
    </row>
    <row r="29" ht="33" customHeight="1" spans="1:9">
      <c r="A29" s="28">
        <v>26</v>
      </c>
      <c r="B29" s="21" t="s">
        <v>88</v>
      </c>
      <c r="C29" s="21" t="s">
        <v>193</v>
      </c>
      <c r="D29" s="23" t="s">
        <v>194</v>
      </c>
      <c r="E29" s="21" t="s">
        <v>16</v>
      </c>
      <c r="F29" s="21">
        <v>2</v>
      </c>
      <c r="G29" s="19">
        <v>122</v>
      </c>
      <c r="H29" s="15">
        <f t="shared" si="0"/>
        <v>244</v>
      </c>
      <c r="I29" s="61"/>
    </row>
    <row r="30" ht="33" customHeight="1" spans="1:9">
      <c r="A30" s="28">
        <v>27</v>
      </c>
      <c r="B30" s="21" t="s">
        <v>130</v>
      </c>
      <c r="C30" s="21" t="s">
        <v>132</v>
      </c>
      <c r="D30" s="23" t="s">
        <v>133</v>
      </c>
      <c r="E30" s="21" t="s">
        <v>55</v>
      </c>
      <c r="F30" s="21">
        <v>300</v>
      </c>
      <c r="G30" s="19">
        <v>22</v>
      </c>
      <c r="H30" s="15">
        <f t="shared" si="0"/>
        <v>6600</v>
      </c>
      <c r="I30" s="61"/>
    </row>
    <row r="31" ht="33" customHeight="1" spans="1:9">
      <c r="A31" s="28">
        <v>28</v>
      </c>
      <c r="B31" s="21" t="s">
        <v>130</v>
      </c>
      <c r="C31" s="21" t="s">
        <v>134</v>
      </c>
      <c r="D31" s="23" t="s">
        <v>135</v>
      </c>
      <c r="E31" s="21" t="s">
        <v>55</v>
      </c>
      <c r="F31" s="21">
        <v>300</v>
      </c>
      <c r="G31" s="19">
        <v>41.56</v>
      </c>
      <c r="H31" s="15">
        <f t="shared" si="0"/>
        <v>12468</v>
      </c>
      <c r="I31" s="61"/>
    </row>
    <row r="32" ht="33" customHeight="1" spans="1:9">
      <c r="A32" s="28">
        <v>29</v>
      </c>
      <c r="B32" s="21" t="s">
        <v>136</v>
      </c>
      <c r="C32" s="21">
        <v>25</v>
      </c>
      <c r="D32" s="23" t="s">
        <v>137</v>
      </c>
      <c r="E32" s="21" t="s">
        <v>138</v>
      </c>
      <c r="F32" s="21">
        <v>300</v>
      </c>
      <c r="G32" s="19">
        <v>25</v>
      </c>
      <c r="H32" s="15">
        <f t="shared" si="0"/>
        <v>7500</v>
      </c>
      <c r="I32" s="61"/>
    </row>
    <row r="33" ht="33" customHeight="1" spans="1:9">
      <c r="A33" s="28">
        <v>30</v>
      </c>
      <c r="B33" s="21" t="s">
        <v>139</v>
      </c>
      <c r="C33" s="21" t="s">
        <v>140</v>
      </c>
      <c r="D33" s="23" t="s">
        <v>141</v>
      </c>
      <c r="E33" s="21" t="s">
        <v>83</v>
      </c>
      <c r="F33" s="21">
        <v>2</v>
      </c>
      <c r="G33" s="19">
        <v>340</v>
      </c>
      <c r="H33" s="15">
        <f t="shared" si="0"/>
        <v>680</v>
      </c>
      <c r="I33" s="61"/>
    </row>
    <row r="34" ht="33" customHeight="1" spans="1:9">
      <c r="A34" s="28">
        <v>31</v>
      </c>
      <c r="B34" s="21" t="s">
        <v>142</v>
      </c>
      <c r="C34" s="21" t="s">
        <v>144</v>
      </c>
      <c r="D34" s="23" t="s">
        <v>145</v>
      </c>
      <c r="E34" s="21" t="s">
        <v>55</v>
      </c>
      <c r="F34" s="21">
        <v>50</v>
      </c>
      <c r="G34" s="19">
        <v>84</v>
      </c>
      <c r="H34" s="15">
        <f t="shared" si="0"/>
        <v>4200</v>
      </c>
      <c r="I34" s="61"/>
    </row>
    <row r="35" ht="30" customHeight="1" spans="1:9">
      <c r="A35" s="8" t="s">
        <v>146</v>
      </c>
      <c r="B35" s="9"/>
      <c r="C35" s="9"/>
      <c r="D35" s="9"/>
      <c r="E35" s="9"/>
      <c r="F35" s="9"/>
      <c r="G35" s="9"/>
      <c r="H35" s="29"/>
      <c r="I35" s="10"/>
    </row>
    <row r="36" ht="95" customHeight="1" spans="1:9">
      <c r="A36" s="28">
        <v>32</v>
      </c>
      <c r="B36" s="28" t="s">
        <v>147</v>
      </c>
      <c r="C36" s="30" t="s">
        <v>149</v>
      </c>
      <c r="D36" s="30"/>
      <c r="E36" s="28" t="s">
        <v>150</v>
      </c>
      <c r="F36" s="28">
        <v>1</v>
      </c>
      <c r="G36" s="28">
        <v>1700</v>
      </c>
      <c r="H36" s="31">
        <f t="shared" ref="H36:H41" si="1">G36*F36</f>
        <v>1700</v>
      </c>
      <c r="I36" s="28" t="s">
        <v>148</v>
      </c>
    </row>
    <row r="37" ht="75" customHeight="1" spans="1:9">
      <c r="A37" s="28">
        <v>33</v>
      </c>
      <c r="B37" s="28" t="s">
        <v>147</v>
      </c>
      <c r="C37" s="30" t="s">
        <v>152</v>
      </c>
      <c r="D37" s="30"/>
      <c r="E37" s="28" t="s">
        <v>150</v>
      </c>
      <c r="F37" s="28">
        <v>1</v>
      </c>
      <c r="G37" s="28">
        <v>5525</v>
      </c>
      <c r="H37" s="31">
        <f t="shared" si="1"/>
        <v>5525</v>
      </c>
      <c r="I37" s="28" t="s">
        <v>151</v>
      </c>
    </row>
    <row r="38" ht="59" customHeight="1" spans="1:9">
      <c r="A38" s="28">
        <v>34</v>
      </c>
      <c r="B38" s="28" t="s">
        <v>147</v>
      </c>
      <c r="C38" s="30" t="s">
        <v>154</v>
      </c>
      <c r="D38" s="30"/>
      <c r="E38" s="28" t="s">
        <v>150</v>
      </c>
      <c r="F38" s="28">
        <v>1</v>
      </c>
      <c r="G38" s="28">
        <v>1275</v>
      </c>
      <c r="H38" s="31">
        <f t="shared" si="1"/>
        <v>1275</v>
      </c>
      <c r="I38" s="28" t="s">
        <v>153</v>
      </c>
    </row>
    <row r="39" ht="50" customHeight="1" spans="1:9">
      <c r="A39" s="28">
        <v>35</v>
      </c>
      <c r="B39" s="28" t="s">
        <v>147</v>
      </c>
      <c r="C39" s="30" t="s">
        <v>156</v>
      </c>
      <c r="D39" s="30"/>
      <c r="E39" s="28" t="s">
        <v>150</v>
      </c>
      <c r="F39" s="28">
        <v>1</v>
      </c>
      <c r="G39" s="28">
        <v>850</v>
      </c>
      <c r="H39" s="31">
        <f t="shared" si="1"/>
        <v>850</v>
      </c>
      <c r="I39" s="28" t="s">
        <v>155</v>
      </c>
    </row>
    <row r="40" ht="38" customHeight="1" spans="1:9">
      <c r="A40" s="28">
        <v>36</v>
      </c>
      <c r="B40" s="28" t="s">
        <v>147</v>
      </c>
      <c r="C40" s="30" t="s">
        <v>158</v>
      </c>
      <c r="D40" s="30"/>
      <c r="E40" s="28" t="s">
        <v>150</v>
      </c>
      <c r="F40" s="28">
        <v>1</v>
      </c>
      <c r="G40" s="28">
        <v>425</v>
      </c>
      <c r="H40" s="31">
        <f t="shared" si="1"/>
        <v>425</v>
      </c>
      <c r="I40" s="28" t="s">
        <v>157</v>
      </c>
    </row>
    <row r="41" ht="75" customHeight="1" spans="1:9">
      <c r="A41" s="32">
        <v>37</v>
      </c>
      <c r="B41" s="32" t="s">
        <v>147</v>
      </c>
      <c r="C41" s="33" t="s">
        <v>160</v>
      </c>
      <c r="D41" s="33"/>
      <c r="E41" s="32" t="s">
        <v>150</v>
      </c>
      <c r="F41" s="32">
        <v>1</v>
      </c>
      <c r="G41" s="32">
        <v>5100</v>
      </c>
      <c r="H41" s="31">
        <f t="shared" si="1"/>
        <v>5100</v>
      </c>
      <c r="I41" s="32" t="s">
        <v>159</v>
      </c>
    </row>
    <row r="42" ht="32" customHeight="1" spans="1:9">
      <c r="A42" s="26" t="s">
        <v>161</v>
      </c>
      <c r="B42" s="26"/>
      <c r="C42" s="26"/>
      <c r="D42" s="26"/>
      <c r="E42" s="26"/>
      <c r="F42" s="26"/>
      <c r="G42" s="26"/>
      <c r="H42" s="34"/>
      <c r="I42" s="26"/>
    </row>
    <row r="43" ht="45" customHeight="1" spans="1:9">
      <c r="A43" s="28">
        <v>38</v>
      </c>
      <c r="B43" s="28" t="s">
        <v>162</v>
      </c>
      <c r="C43" s="30" t="s">
        <v>163</v>
      </c>
      <c r="D43" s="30"/>
      <c r="E43" s="28" t="s">
        <v>150</v>
      </c>
      <c r="F43" s="28">
        <v>1</v>
      </c>
      <c r="G43" s="28">
        <v>2975</v>
      </c>
      <c r="H43" s="31">
        <f>G43*F43</f>
        <v>2975</v>
      </c>
      <c r="I43" s="28" t="s">
        <v>81</v>
      </c>
    </row>
    <row r="44" ht="96" customHeight="1" spans="1:9">
      <c r="A44" s="28">
        <v>39</v>
      </c>
      <c r="B44" s="28" t="s">
        <v>147</v>
      </c>
      <c r="C44" s="30" t="s">
        <v>164</v>
      </c>
      <c r="D44" s="30"/>
      <c r="E44" s="28" t="s">
        <v>150</v>
      </c>
      <c r="F44" s="28">
        <v>1</v>
      </c>
      <c r="G44" s="28">
        <v>1700</v>
      </c>
      <c r="H44" s="31">
        <f>G44*F44</f>
        <v>1700</v>
      </c>
      <c r="I44" s="28" t="s">
        <v>148</v>
      </c>
    </row>
    <row r="45" ht="70" customHeight="1" spans="1:9">
      <c r="A45" s="28">
        <v>40</v>
      </c>
      <c r="B45" s="28" t="s">
        <v>165</v>
      </c>
      <c r="C45" s="30" t="s">
        <v>166</v>
      </c>
      <c r="D45" s="30"/>
      <c r="E45" s="28" t="s">
        <v>150</v>
      </c>
      <c r="F45" s="28">
        <v>1</v>
      </c>
      <c r="G45" s="28">
        <v>6970</v>
      </c>
      <c r="H45" s="31">
        <f>G45*F45</f>
        <v>6970</v>
      </c>
      <c r="I45" s="28" t="s">
        <v>81</v>
      </c>
    </row>
    <row r="46" ht="69" customHeight="1" spans="1:9">
      <c r="A46" s="35" t="s">
        <v>198</v>
      </c>
      <c r="B46" s="36"/>
      <c r="C46" s="36"/>
      <c r="D46" s="36"/>
      <c r="E46" s="36"/>
      <c r="F46" s="36"/>
      <c r="G46" s="36"/>
      <c r="H46" s="37"/>
      <c r="I46" s="64"/>
    </row>
    <row r="47" ht="37" customHeight="1" spans="1:9">
      <c r="A47" s="38">
        <v>1</v>
      </c>
      <c r="B47" s="39" t="s">
        <v>199</v>
      </c>
      <c r="C47" s="40"/>
      <c r="D47" s="41"/>
      <c r="E47" s="42" t="s">
        <v>55</v>
      </c>
      <c r="F47" s="42">
        <v>1200</v>
      </c>
      <c r="G47" s="43">
        <v>10.35</v>
      </c>
      <c r="H47" s="43">
        <f>G47*F47</f>
        <v>12420</v>
      </c>
      <c r="I47" s="65"/>
    </row>
    <row r="48" ht="52" customHeight="1" spans="1:9">
      <c r="A48" s="44">
        <v>2</v>
      </c>
      <c r="B48" s="45" t="s">
        <v>200</v>
      </c>
      <c r="C48" s="46"/>
      <c r="D48" s="47"/>
      <c r="E48" s="48" t="s">
        <v>55</v>
      </c>
      <c r="F48" s="48">
        <v>1200</v>
      </c>
      <c r="G48" s="49">
        <v>2</v>
      </c>
      <c r="H48" s="43">
        <f>G48*F48</f>
        <v>2400</v>
      </c>
      <c r="I48" s="61"/>
    </row>
    <row r="49" ht="47" customHeight="1" spans="1:9">
      <c r="A49" s="44">
        <v>3</v>
      </c>
      <c r="B49" s="45" t="s">
        <v>201</v>
      </c>
      <c r="C49" s="46"/>
      <c r="D49" s="47"/>
      <c r="E49" s="48" t="s">
        <v>55</v>
      </c>
      <c r="F49" s="48">
        <v>5200</v>
      </c>
      <c r="G49" s="49">
        <v>10.35</v>
      </c>
      <c r="H49" s="43">
        <f>G49*F49</f>
        <v>53820</v>
      </c>
      <c r="I49" s="61"/>
    </row>
    <row r="50" ht="45" customHeight="1" spans="1:9">
      <c r="A50" s="50">
        <v>4</v>
      </c>
      <c r="B50" s="51" t="s">
        <v>202</v>
      </c>
      <c r="C50" s="52"/>
      <c r="D50" s="53"/>
      <c r="E50" s="54" t="s">
        <v>55</v>
      </c>
      <c r="F50" s="54">
        <v>5200</v>
      </c>
      <c r="G50" s="49">
        <v>2</v>
      </c>
      <c r="H50" s="43">
        <f>G50*F50</f>
        <v>10400</v>
      </c>
      <c r="I50" s="61"/>
    </row>
    <row r="51" ht="39" customHeight="1" spans="1:9">
      <c r="A51" s="55" t="s">
        <v>174</v>
      </c>
      <c r="B51" s="56"/>
      <c r="C51" s="56"/>
      <c r="D51" s="56"/>
      <c r="E51" s="57"/>
      <c r="F51" s="58"/>
      <c r="G51" s="59"/>
      <c r="H51" s="60">
        <f>SUM(H3:H50)</f>
        <v>252347.6</v>
      </c>
      <c r="I51" s="61"/>
    </row>
  </sheetData>
  <mergeCells count="19">
    <mergeCell ref="A2:F2"/>
    <mergeCell ref="A25:F25"/>
    <mergeCell ref="A35:I35"/>
    <mergeCell ref="C36:D36"/>
    <mergeCell ref="C37:D37"/>
    <mergeCell ref="C38:D38"/>
    <mergeCell ref="C39:D39"/>
    <mergeCell ref="C40:D40"/>
    <mergeCell ref="C41:D41"/>
    <mergeCell ref="A42:I42"/>
    <mergeCell ref="C43:D43"/>
    <mergeCell ref="C44:D44"/>
    <mergeCell ref="C45:D45"/>
    <mergeCell ref="A46:I46"/>
    <mergeCell ref="B47:D47"/>
    <mergeCell ref="B48:D48"/>
    <mergeCell ref="B49:D49"/>
    <mergeCell ref="B50:D50"/>
    <mergeCell ref="A51:E51"/>
  </mergeCells>
  <pageMargins left="0.215972222222222" right="0.2125" top="0.401388888888889" bottom="0.554861111111111" header="0.298611111111111" footer="0.298611111111111"/>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方案一</vt:lpstr>
      <vt:lpstr>方案二</vt:lpstr>
      <vt:lpstr>采购需求及控制价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莫心烦</cp:lastModifiedBy>
  <dcterms:created xsi:type="dcterms:W3CDTF">2022-01-22T09:06:00Z</dcterms:created>
  <cp:lastPrinted>2023-06-19T02:16:00Z</cp:lastPrinted>
  <dcterms:modified xsi:type="dcterms:W3CDTF">2025-11-03T00:56:56Z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CC5210BB5B9A4535B2C1D27C395693D2</vt:lpwstr>
  </property>
  <property fmtid="{D5CDD505-2E9C-101B-9397-08002B2CF9AE}" pid="4" name="commondata">
    <vt:lpwstr>eyJoZGlkIjoiM2FiZGFiOTVmM2EyOTRkZDYzZjMyZWJkMTAyMTMzNWMifQ==</vt:lpwstr>
  </property>
</Properties>
</file>